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75"/>
  </bookViews>
  <sheets>
    <sheet name="ขาออก ตค.62" sheetId="2" r:id="rId1"/>
    <sheet name="ผด.62" sheetId="3" r:id="rId2"/>
    <sheet name="ขาเข้า ตค.62" sheetId="5" r:id="rId3"/>
  </sheets>
  <calcPr calcId="162913"/>
</workbook>
</file>

<file path=xl/calcChain.xml><?xml version="1.0" encoding="utf-8"?>
<calcChain xmlns="http://schemas.openxmlformats.org/spreadsheetml/2006/main">
  <c r="E47" i="2" l="1"/>
  <c r="E48" i="2" s="1"/>
  <c r="F17" i="3" l="1"/>
  <c r="E17" i="3"/>
  <c r="F17" i="5" l="1"/>
  <c r="F16" i="5" s="1"/>
  <c r="E17" i="5"/>
  <c r="E16" i="5" s="1"/>
  <c r="D17" i="5"/>
  <c r="D16" i="5"/>
  <c r="F15" i="5"/>
  <c r="E15" i="5"/>
  <c r="D15" i="5"/>
  <c r="G13" i="5"/>
  <c r="G12" i="5"/>
  <c r="D47" i="2" l="1"/>
  <c r="D48" i="2" s="1"/>
  <c r="E17" i="2"/>
  <c r="D17" i="2"/>
  <c r="J57" i="2"/>
  <c r="I57" i="2"/>
  <c r="I56" i="2"/>
  <c r="J56" i="2"/>
  <c r="E16" i="2"/>
  <c r="D16" i="2"/>
</calcChain>
</file>

<file path=xl/sharedStrings.xml><?xml version="1.0" encoding="utf-8"?>
<sst xmlns="http://schemas.openxmlformats.org/spreadsheetml/2006/main" count="182" uniqueCount="128">
  <si>
    <t>รวมทั้งหมด</t>
  </si>
  <si>
    <t>ด่านศุลกากรช่องเม็ก</t>
  </si>
  <si>
    <t>สินค้าส่งออก 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</si>
  <si>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</si>
  <si>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</si>
  <si>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</si>
  <si>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</si>
  <si>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 xml:space="preserve">น้ำหนัก </t>
  </si>
  <si>
    <t>มูลค่า (บาท)</t>
  </si>
  <si>
    <t>พิกัด8 หลัก</t>
  </si>
  <si>
    <t>สินค้า</t>
  </si>
  <si>
    <t>น้ำหนัก</t>
  </si>
  <si>
    <t>มูลค่า</t>
  </si>
  <si>
    <t>รวม</t>
  </si>
  <si>
    <t>อื่นๆ</t>
  </si>
  <si>
    <t>น้ำหนัก (ตัน)</t>
  </si>
  <si>
    <t>มูลค่า (ล้านบาท)</t>
  </si>
  <si>
    <t xml:space="preserve">     รวมทั้งสิ้น</t>
  </si>
  <si>
    <t>ประจำเดือนตุลาคม 2562</t>
  </si>
  <si>
    <t>น้ำมันดีเซลหมุนเร็ว</t>
  </si>
  <si>
    <t>น้ำมันเบนซินไร้สารตะกั่ว</t>
  </si>
  <si>
    <t>แบตเตอรี่ยี่ห้อ GS</t>
  </si>
  <si>
    <t>ขนม</t>
  </si>
  <si>
    <t>ผงชูรส</t>
  </si>
  <si>
    <t>ครีมเทียม</t>
  </si>
  <si>
    <t>น้ำมันเครื่อง</t>
  </si>
  <si>
    <t>ผลิตภัณฑ์พลาสติก</t>
  </si>
  <si>
    <t>อาหารสัตว์</t>
  </si>
  <si>
    <t>เครื่องดื่มรสซ็อกโกลแลต</t>
  </si>
  <si>
    <t>น้ำมันเบนซินไร้สารตะดั่วออกเทน91</t>
  </si>
  <si>
    <t>อาหารปลา</t>
  </si>
  <si>
    <t>ตู้เย็น</t>
  </si>
  <si>
    <t>บะหมี่</t>
  </si>
  <si>
    <t>วัตถุดิบทำขนม</t>
  </si>
  <si>
    <t>ถุงพลาสติก</t>
  </si>
  <si>
    <t>รถยนต์นั่งที่มีกระบะ</t>
  </si>
  <si>
    <t>กาแฟปรุงสำเร็จ</t>
  </si>
  <si>
    <t>เครื่องปรุงรส</t>
  </si>
  <si>
    <t>ถ้วยน้ำพลาสติก</t>
  </si>
  <si>
    <t>ปูนซีเมนต์</t>
  </si>
  <si>
    <t>นมถั่วเหลือง</t>
  </si>
  <si>
    <t>นมผงดัดแปลง</t>
  </si>
  <si>
    <t>กระเบื้อง</t>
  </si>
  <si>
    <t>น้ำหวาน</t>
  </si>
  <si>
    <t>รถยนต์นั่งเก๋ง</t>
  </si>
  <si>
    <t>สเปร์ระงับกลิ่นกาย</t>
  </si>
  <si>
    <t>ผงซักฟอก</t>
  </si>
  <si>
    <t>รถแทรกเตอร์</t>
  </si>
  <si>
    <t>น้ำตาลทรายขาว</t>
  </si>
  <si>
    <t>น้ำผลไม้</t>
  </si>
  <si>
    <t>ขวดเปล่า</t>
  </si>
  <si>
    <t>กระเบื้องเชรามิค</t>
  </si>
  <si>
    <t>หลอดพลาสติก</t>
  </si>
  <si>
    <t>เหล็กข้ออ้อย</t>
  </si>
  <si>
    <t>ตู้นวด</t>
  </si>
  <si>
    <t>เหล็กเส้น</t>
  </si>
  <si>
    <t>เครื่องดื่ม</t>
  </si>
  <si>
    <t>กะทิกล่อง</t>
  </si>
  <si>
    <t>แป้งทำอาหาร</t>
  </si>
  <si>
    <t>ปุ๋ยเคมี</t>
  </si>
  <si>
    <t>ยางนอก</t>
  </si>
  <si>
    <t>เครื่องยนต์ดีเชล</t>
  </si>
  <si>
    <t>ข้าวหอม</t>
  </si>
  <si>
    <t>เครื่องพ่น</t>
  </si>
  <si>
    <t>รถไถนาเดินตาม</t>
  </si>
  <si>
    <t>น้ำมันเชื้อเพลิง</t>
  </si>
  <si>
    <t>พลาสติก</t>
  </si>
  <si>
    <t xml:space="preserve">มูลค่าสินค้าผ่านแดนสูงสุด  10  อันดับ </t>
  </si>
  <si>
    <t>ปีงบประมาณ  2562   เดือน  ตุลาคม  2562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</si>
  <si>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</si>
  <si>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</si>
  <si>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</si>
  <si>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</si>
  <si>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</si>
  <si>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</si>
  <si>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</si>
  <si>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หม้อแปลงไฟฟ้า</t>
  </si>
  <si>
    <t>85043199</t>
  </si>
  <si>
    <t>บุหรี่</t>
  </si>
  <si>
    <t>เมล็ดกาแฟดิบ</t>
  </si>
  <si>
    <t>09011110</t>
  </si>
  <si>
    <t>เครื่องปรับอากาศ</t>
  </si>
  <si>
    <t>ชิ้นส่วนเฟอร์นิเจอร์ไม้ดู่,ชิ้นส่วนเฟอร์นิเจอร์สัก,แต้ฮ้อ</t>
  </si>
  <si>
    <t>รถยนต์ใหม่</t>
  </si>
  <si>
    <t>วาล์ว</t>
  </si>
  <si>
    <t>84818088</t>
  </si>
  <si>
    <t>มอลต์</t>
  </si>
  <si>
    <t>กาแฟสำเร็จรูป</t>
  </si>
  <si>
    <t>21011299</t>
  </si>
  <si>
    <t>กระเบื้องปูพื้นและติดผนัง</t>
  </si>
  <si>
    <t>ลูกเร่วตากแห้ง</t>
  </si>
  <si>
    <t>9083100</t>
  </si>
  <si>
    <t>สะพานเหล็กสำเร็จรูปชนิดถอดประกอบได้</t>
  </si>
  <si>
    <t>ยาง</t>
  </si>
  <si>
    <t>ส่วนประกอบรถจักรยานยนต์ พร้อมอุปกรณ์,เสื้อผ้า,รองเท้า,ชุดอุปกรณ์โทรทัศน์,กล่องลำโพง,พรม</t>
  </si>
  <si>
    <t>ชุดอุปกรณ์สำหรับใช้ในงานก่อสร้าง</t>
  </si>
  <si>
    <t>เครื่องมือช่างและเครื่องมือที่ใช้ในบ้าน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</si>
  <si>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</si>
  <si>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</si>
  <si>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</si>
  <si>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</si>
  <si>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       จำนวนใบขนผ่านแดนเข้า 21  ใบขน  จำนวนรถบรรทุก 63 คัน</t>
  </si>
  <si>
    <t xml:space="preserve">                    จำนวนใบขนผ่านแดนออก  96 ใบขน  จำนวนรถบรรทุก 202 คัน</t>
  </si>
  <si>
    <t>มูลค่าสินค้านำเข้าสูงสุด  10  อันดับ</t>
  </si>
  <si>
    <t>ประจำปีงบประมาณ  2563 (ตุลาคม 2562)</t>
  </si>
  <si>
    <t>ภาษีมูลค่าเพิ่ม</t>
  </si>
  <si>
    <t>2716</t>
  </si>
  <si>
    <t>พลังงานไฟฟ้า</t>
  </si>
  <si>
    <t>0704</t>
  </si>
  <si>
    <t>กะหล่ำปลี</t>
  </si>
  <si>
    <t>0901</t>
  </si>
  <si>
    <t>เมล็ดกาแฟดิบ, กาแฟคั่ว</t>
  </si>
  <si>
    <t>0714</t>
  </si>
  <si>
    <t>มันสำปะหลัง (หัวมัน, มันเส้น)</t>
  </si>
  <si>
    <t>0803</t>
  </si>
  <si>
    <t>กล้วยดิบ</t>
  </si>
  <si>
    <t>ชุดสายไฟ, ชุดสายไฟประกอบ</t>
  </si>
  <si>
    <t>กาแฟสำเร็จรูป, ชา</t>
  </si>
  <si>
    <t>0706</t>
  </si>
  <si>
    <t>ผักกาดขาว</t>
  </si>
  <si>
    <t>วิกผมทำด้วยไฟเบอร์</t>
  </si>
  <si>
    <t>0810</t>
  </si>
  <si>
    <t>มะข</t>
  </si>
  <si>
    <t>*ข้อมูล ณ วันที่ 4 พฤศจิกายน 2562</t>
  </si>
  <si>
    <t xml:space="preserve">            </t>
  </si>
  <si>
    <t>ปีงบประมาณ 2563   (เดือน ตุลาคม 2562)</t>
  </si>
  <si>
    <t>ปีงบประมาณ 2563</t>
  </si>
  <si>
    <t>ปีงบประมาณ 2563   (เดือนตุลาคม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</si>
</sst>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-* #,##0.000_-;\-* #,##0.000_-;_-* &quot;-&quot;???_-;_-@_-"/>
    <numFmt numFmtId="190" formatCode="_-* #,##0.00_-;\-* #,##0.00_-;_-* &quot;-&quot;???_-;_-@_-"/>
    <numFmt numFmtId="191" formatCode="_(* #,##0.000_);_(* \(#,##0.000\);_(* &quot;-&quot;??_);_(@_)"/>
    <numFmt numFmtId="192" formatCode="_-* #,##0.000_-;\-* #,##0.000_-;_-* &quot;-&quot;??_-;_-@_-"/>
    <numFmt numFmtId="193" formatCode="0.000"/>
    <numFmt numFmtId="194" formatCode="#,##0.00;[Red]#,##0.00"/>
    <numFmt numFmtId="195" formatCode="#,##0.000;[Red]#,##0.000"/>
  </numFmts>
  <fonts count="38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6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20"/>
      <color theme="1" tint="0.1499984740745262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Arial"/>
      <family val="2"/>
    </font>
    <font>
      <sz val="16"/>
      <color theme="1" tint="4.9989318521683403E-2"/>
      <name val="TH SarabunPSK"/>
      <family val="2"/>
    </font>
    <font>
      <b/>
      <sz val="22"/>
      <color indexed="8"/>
      <name val="TH SarabunPSK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 tint="0.14999847407452621"/>
      <name val="TH SarabunPSK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1" tint="4.9989318521683403E-2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0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188" fontId="12" fillId="0" borderId="0" applyFont="0" applyFill="0" applyBorder="0" applyAlignment="0" applyProtection="0"/>
    <xf numFmtId="0" fontId="5" fillId="0" borderId="0"/>
    <xf numFmtId="0" fontId="15" fillId="0" borderId="0"/>
    <xf numFmtId="0" fontId="2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43" fontId="0" fillId="0" borderId="0" xfId="1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43" fontId="7" fillId="0" borderId="0" xfId="1" applyFont="1"/>
    <xf numFmtId="187" fontId="7" fillId="0" borderId="0" xfId="2" applyNumberFormat="1" applyFont="1"/>
    <xf numFmtId="0" fontId="6" fillId="0" borderId="2" xfId="3" applyNumberFormat="1" applyFont="1" applyFill="1" applyBorder="1" applyAlignment="1" applyProtection="1">
      <alignment horizontal="center"/>
    </xf>
    <xf numFmtId="0" fontId="9" fillId="4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0" fontId="11" fillId="4" borderId="3" xfId="2" applyNumberFormat="1" applyFont="1" applyFill="1" applyBorder="1" applyAlignment="1">
      <alignment horizontal="center" vertical="center"/>
    </xf>
    <xf numFmtId="43" fontId="10" fillId="4" borderId="3" xfId="1" applyFont="1" applyFill="1" applyBorder="1" applyAlignment="1">
      <alignment horizontal="center" vertical="center"/>
    </xf>
    <xf numFmtId="187" fontId="10" fillId="4" borderId="3" xfId="4" applyNumberFormat="1" applyFont="1" applyFill="1" applyBorder="1" applyAlignment="1">
      <alignment horizontal="center" vertical="center"/>
    </xf>
    <xf numFmtId="0" fontId="13" fillId="5" borderId="3" xfId="5" applyNumberFormat="1" applyFont="1" applyFill="1" applyBorder="1" applyAlignment="1" applyProtection="1">
      <alignment horizontal="center" vertical="center" wrapText="1"/>
    </xf>
    <xf numFmtId="0" fontId="14" fillId="5" borderId="3" xfId="5" applyNumberFormat="1" applyFont="1" applyFill="1" applyBorder="1" applyAlignment="1" applyProtection="1">
      <alignment horizontal="center" vertical="center"/>
    </xf>
    <xf numFmtId="0" fontId="11" fillId="6" borderId="3" xfId="6" applyFont="1" applyFill="1" applyBorder="1" applyAlignment="1">
      <alignment horizontal="center" vertical="center"/>
    </xf>
    <xf numFmtId="187" fontId="11" fillId="6" borderId="3" xfId="6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/>
    </xf>
    <xf numFmtId="0" fontId="16" fillId="7" borderId="3" xfId="2" applyFont="1" applyFill="1" applyBorder="1" applyAlignment="1">
      <alignment horizontal="left"/>
    </xf>
    <xf numFmtId="0" fontId="17" fillId="3" borderId="3" xfId="0" applyNumberFormat="1" applyFont="1" applyFill="1" applyBorder="1" applyAlignment="1">
      <alignment horizontal="center" vertical="top" wrapText="1"/>
    </xf>
    <xf numFmtId="43" fontId="17" fillId="0" borderId="3" xfId="1" applyFont="1" applyBorder="1"/>
    <xf numFmtId="0" fontId="17" fillId="0" borderId="4" xfId="0" applyFont="1" applyBorder="1" applyAlignment="1">
      <alignment horizontal="center"/>
    </xf>
    <xf numFmtId="0" fontId="16" fillId="7" borderId="0" xfId="2" applyFont="1" applyFill="1" applyBorder="1" applyAlignment="1">
      <alignment horizontal="left" vertical="top"/>
    </xf>
    <xf numFmtId="0" fontId="11" fillId="0" borderId="3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8" fillId="0" borderId="3" xfId="2" applyNumberFormat="1" applyFont="1" applyBorder="1" applyAlignment="1">
      <alignment horizontal="center" vertical="center"/>
    </xf>
    <xf numFmtId="4" fontId="11" fillId="0" borderId="3" xfId="2" applyNumberFormat="1" applyFont="1" applyBorder="1" applyAlignment="1">
      <alignment horizontal="right"/>
    </xf>
    <xf numFmtId="0" fontId="10" fillId="0" borderId="3" xfId="2" applyFont="1" applyBorder="1" applyAlignment="1">
      <alignment horizontal="center"/>
    </xf>
    <xf numFmtId="0" fontId="10" fillId="0" borderId="3" xfId="2" applyFont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Continuous"/>
    </xf>
    <xf numFmtId="4" fontId="11" fillId="0" borderId="3" xfId="2" applyNumberFormat="1" applyFont="1" applyFill="1" applyBorder="1" applyAlignment="1">
      <alignment horizontal="right"/>
    </xf>
    <xf numFmtId="0" fontId="10" fillId="8" borderId="3" xfId="2" applyFont="1" applyFill="1" applyBorder="1" applyAlignment="1"/>
    <xf numFmtId="0" fontId="10" fillId="8" borderId="3" xfId="2" applyFont="1" applyFill="1" applyBorder="1" applyAlignment="1">
      <alignment horizontal="center"/>
    </xf>
    <xf numFmtId="0" fontId="11" fillId="8" borderId="3" xfId="2" applyNumberFormat="1" applyFont="1" applyFill="1" applyBorder="1" applyAlignment="1">
      <alignment horizontal="centerContinuous"/>
    </xf>
    <xf numFmtId="4" fontId="19" fillId="2" borderId="3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/>
    </xf>
    <xf numFmtId="43" fontId="10" fillId="0" borderId="0" xfId="1" applyFont="1" applyFill="1" applyBorder="1"/>
    <xf numFmtId="187" fontId="10" fillId="0" borderId="0" xfId="2" applyNumberFormat="1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7" applyFont="1" applyFill="1" applyBorder="1" applyAlignment="1">
      <alignment horizontal="left" wrapText="1"/>
    </xf>
    <xf numFmtId="0" fontId="8" fillId="0" borderId="0" xfId="7" applyNumberFormat="1" applyFont="1" applyFill="1" applyBorder="1" applyAlignment="1">
      <alignment horizontal="center" wrapText="1"/>
    </xf>
    <xf numFmtId="43" fontId="7" fillId="0" borderId="0" xfId="1" applyFont="1" applyFill="1" applyBorder="1" applyAlignment="1">
      <alignment wrapText="1"/>
    </xf>
    <xf numFmtId="187" fontId="7" fillId="0" borderId="0" xfId="7" applyNumberFormat="1" applyFont="1" applyFill="1" applyBorder="1" applyAlignment="1">
      <alignment wrapText="1"/>
    </xf>
    <xf numFmtId="0" fontId="17" fillId="7" borderId="3" xfId="0" applyFont="1" applyFill="1" applyBorder="1" applyAlignment="1">
      <alignment horizontal="left" wrapText="1"/>
    </xf>
    <xf numFmtId="0" fontId="7" fillId="0" borderId="0" xfId="2" applyFont="1" applyFill="1" applyBorder="1"/>
    <xf numFmtId="43" fontId="7" fillId="0" borderId="0" xfId="1" applyFont="1" applyFill="1" applyBorder="1"/>
    <xf numFmtId="187" fontId="7" fillId="0" borderId="0" xfId="2" applyNumberFormat="1" applyFont="1" applyFill="1" applyBorder="1"/>
    <xf numFmtId="0" fontId="7" fillId="0" borderId="0" xfId="2" applyFont="1" applyBorder="1" applyAlignment="1">
      <alignment horizontal="center"/>
    </xf>
    <xf numFmtId="0" fontId="8" fillId="0" borderId="0" xfId="7" applyFont="1" applyFill="1" applyBorder="1" applyAlignment="1">
      <alignment horizontal="left" wrapText="1"/>
    </xf>
    <xf numFmtId="0" fontId="8" fillId="0" borderId="0" xfId="2" applyNumberFormat="1" applyFont="1" applyBorder="1" applyAlignment="1">
      <alignment horizontal="center"/>
    </xf>
    <xf numFmtId="43" fontId="8" fillId="0" borderId="0" xfId="1" applyFont="1" applyFill="1" applyBorder="1" applyAlignment="1">
      <alignment wrapText="1"/>
    </xf>
    <xf numFmtId="187" fontId="8" fillId="0" borderId="0" xfId="7" applyNumberFormat="1" applyFont="1" applyFill="1" applyBorder="1" applyAlignment="1">
      <alignment wrapText="1"/>
    </xf>
    <xf numFmtId="0" fontId="7" fillId="0" borderId="0" xfId="2" applyFont="1" applyBorder="1"/>
    <xf numFmtId="43" fontId="17" fillId="0" borderId="0" xfId="1" applyFont="1" applyFill="1" applyBorder="1" applyAlignment="1">
      <alignment vertical="center" wrapText="1"/>
    </xf>
    <xf numFmtId="187" fontId="7" fillId="0" borderId="0" xfId="2" applyNumberFormat="1" applyFont="1" applyBorder="1"/>
    <xf numFmtId="0" fontId="17" fillId="3" borderId="3" xfId="0" applyFont="1" applyFill="1" applyBorder="1" applyAlignment="1">
      <alignment horizontal="left" wrapText="1"/>
    </xf>
    <xf numFmtId="43" fontId="7" fillId="0" borderId="0" xfId="1" applyFont="1" applyFill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43" fontId="17" fillId="0" borderId="0" xfId="1" applyFont="1" applyFill="1" applyBorder="1" applyAlignment="1">
      <alignment horizontal="right" vertical="top" wrapText="1"/>
    </xf>
    <xf numFmtId="43" fontId="7" fillId="0" borderId="0" xfId="1" applyFont="1" applyBorder="1"/>
    <xf numFmtId="0" fontId="21" fillId="7" borderId="3" xfId="0" applyFont="1" applyFill="1" applyBorder="1" applyAlignment="1">
      <alignment horizontal="left" wrapText="1"/>
    </xf>
    <xf numFmtId="0" fontId="4" fillId="0" borderId="0" xfId="2" applyFont="1" applyBorder="1" applyAlignment="1">
      <alignment horizontal="centerContinuous" vertical="center" wrapText="1"/>
    </xf>
    <xf numFmtId="0" fontId="11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10" fillId="9" borderId="3" xfId="2" applyFont="1" applyFill="1" applyBorder="1" applyAlignment="1">
      <alignment horizontal="center"/>
    </xf>
    <xf numFmtId="0" fontId="10" fillId="9" borderId="3" xfId="2" applyFont="1" applyFill="1" applyBorder="1" applyAlignment="1">
      <alignment horizontal="center" vertical="center"/>
    </xf>
    <xf numFmtId="0" fontId="11" fillId="9" borderId="3" xfId="2" applyNumberFormat="1" applyFont="1" applyFill="1" applyBorder="1" applyAlignment="1">
      <alignment horizontal="center" vertical="center"/>
    </xf>
    <xf numFmtId="43" fontId="10" fillId="9" borderId="3" xfId="1" applyFont="1" applyFill="1" applyBorder="1" applyAlignment="1">
      <alignment horizontal="center" vertical="center"/>
    </xf>
    <xf numFmtId="187" fontId="10" fillId="9" borderId="3" xfId="4" applyNumberFormat="1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/>
    </xf>
    <xf numFmtId="0" fontId="8" fillId="0" borderId="3" xfId="2" applyFont="1" applyBorder="1"/>
    <xf numFmtId="43" fontId="8" fillId="0" borderId="3" xfId="2" applyNumberFormat="1" applyFont="1" applyBorder="1"/>
    <xf numFmtId="0" fontId="8" fillId="0" borderId="3" xfId="2" applyFont="1" applyBorder="1" applyAlignment="1">
      <alignment horizontal="center"/>
    </xf>
    <xf numFmtId="0" fontId="8" fillId="0" borderId="3" xfId="7" applyFont="1" applyFill="1" applyBorder="1" applyAlignment="1">
      <alignment horizontal="left" wrapText="1"/>
    </xf>
    <xf numFmtId="0" fontId="4" fillId="0" borderId="3" xfId="2" applyFont="1" applyBorder="1" applyAlignment="1">
      <alignment horizontal="centerContinuous"/>
    </xf>
    <xf numFmtId="0" fontId="8" fillId="0" borderId="3" xfId="2" applyNumberFormat="1" applyFont="1" applyBorder="1" applyAlignment="1">
      <alignment horizontal="center"/>
    </xf>
    <xf numFmtId="187" fontId="8" fillId="0" borderId="3" xfId="2" applyNumberFormat="1" applyFont="1" applyBorder="1"/>
    <xf numFmtId="0" fontId="10" fillId="0" borderId="3" xfId="2" applyFont="1" applyFill="1" applyBorder="1" applyAlignment="1">
      <alignment horizontal="centerContinuous"/>
    </xf>
    <xf numFmtId="0" fontId="11" fillId="0" borderId="3" xfId="2" applyNumberFormat="1" applyFont="1" applyBorder="1" applyAlignment="1">
      <alignment horizontal="centerContinuous"/>
    </xf>
    <xf numFmtId="4" fontId="19" fillId="0" borderId="3" xfId="2" applyNumberFormat="1" applyFont="1" applyBorder="1" applyAlignment="1">
      <alignment horizontal="right"/>
    </xf>
    <xf numFmtId="0" fontId="22" fillId="8" borderId="3" xfId="2" applyFont="1" applyFill="1" applyBorder="1" applyAlignment="1">
      <alignment horizontal="centerContinuous"/>
    </xf>
    <xf numFmtId="43" fontId="11" fillId="0" borderId="3" xfId="1" applyFont="1" applyBorder="1"/>
    <xf numFmtId="43" fontId="19" fillId="0" borderId="3" xfId="1" applyFont="1" applyBorder="1"/>
    <xf numFmtId="0" fontId="22" fillId="0" borderId="0" xfId="2" applyFont="1" applyFill="1" applyBorder="1" applyAlignment="1">
      <alignment horizontal="centerContinuous"/>
    </xf>
    <xf numFmtId="0" fontId="11" fillId="0" borderId="0" xfId="2" applyNumberFormat="1" applyFont="1" applyFill="1" applyBorder="1" applyAlignment="1">
      <alignment horizontal="centerContinuous"/>
    </xf>
    <xf numFmtId="0" fontId="17" fillId="0" borderId="3" xfId="0" applyFont="1" applyFill="1" applyBorder="1" applyAlignment="1">
      <alignment horizontal="left" wrapText="1"/>
    </xf>
    <xf numFmtId="43" fontId="7" fillId="0" borderId="0" xfId="2" applyNumberFormat="1" applyFont="1"/>
    <xf numFmtId="4" fontId="23" fillId="0" borderId="0" xfId="0" applyNumberFormat="1" applyFont="1" applyFill="1" applyBorder="1" applyAlignment="1">
      <alignment horizontal="right" vertical="center"/>
    </xf>
    <xf numFmtId="43" fontId="24" fillId="0" borderId="0" xfId="1" applyFont="1" applyFill="1" applyBorder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14" fillId="0" borderId="5" xfId="0" applyNumberFormat="1" applyFont="1" applyFill="1" applyBorder="1" applyAlignment="1" applyProtection="1">
      <alignment horizontal="centerContinuous"/>
    </xf>
    <xf numFmtId="0" fontId="14" fillId="0" borderId="3" xfId="0" applyNumberFormat="1" applyFont="1" applyFill="1" applyBorder="1" applyAlignment="1" applyProtection="1">
      <alignment horizontal="center"/>
    </xf>
    <xf numFmtId="4" fontId="25" fillId="7" borderId="3" xfId="7" applyNumberFormat="1" applyFont="1" applyFill="1" applyBorder="1" applyAlignment="1">
      <alignment horizontal="left" wrapText="1" indent="1"/>
    </xf>
    <xf numFmtId="4" fontId="25" fillId="7" borderId="3" xfId="7" applyNumberFormat="1" applyFont="1" applyFill="1" applyBorder="1" applyAlignment="1">
      <alignment horizontal="right" wrapText="1"/>
    </xf>
    <xf numFmtId="43" fontId="26" fillId="0" borderId="0" xfId="1" applyFont="1" applyFill="1" applyBorder="1" applyAlignment="1">
      <alignment vertical="center" wrapText="1"/>
    </xf>
    <xf numFmtId="187" fontId="27" fillId="0" borderId="0" xfId="2" applyNumberFormat="1" applyFont="1" applyFill="1" applyBorder="1" applyAlignment="1">
      <alignment horizontal="right"/>
    </xf>
    <xf numFmtId="0" fontId="14" fillId="0" borderId="6" xfId="0" applyNumberFormat="1" applyFont="1" applyFill="1" applyBorder="1" applyAlignment="1" applyProtection="1">
      <alignment horizontal="centerContinuous"/>
    </xf>
    <xf numFmtId="4" fontId="25" fillId="0" borderId="3" xfId="0" applyNumberFormat="1" applyFont="1" applyBorder="1" applyAlignment="1">
      <alignment horizontal="right"/>
    </xf>
    <xf numFmtId="4" fontId="25" fillId="0" borderId="3" xfId="0" applyNumberFormat="1" applyFont="1" applyBorder="1" applyAlignment="1"/>
    <xf numFmtId="0" fontId="28" fillId="0" borderId="0" xfId="7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9" fillId="0" borderId="0" xfId="1" applyFont="1" applyFill="1" applyBorder="1" applyAlignment="1">
      <alignment horizontal="right"/>
    </xf>
    <xf numFmtId="187" fontId="29" fillId="0" borderId="0" xfId="2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horizontal="right" vertical="top" wrapText="1"/>
    </xf>
    <xf numFmtId="4" fontId="19" fillId="2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7" fillId="0" borderId="0" xfId="0" applyFont="1"/>
    <xf numFmtId="0" fontId="19" fillId="10" borderId="0" xfId="0" applyFont="1" applyFill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19" fillId="11" borderId="3" xfId="0" applyFont="1" applyFill="1" applyBorder="1"/>
    <xf numFmtId="0" fontId="19" fillId="11" borderId="3" xfId="0" applyFont="1" applyFill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left"/>
    </xf>
    <xf numFmtId="49" fontId="17" fillId="0" borderId="3" xfId="0" applyNumberFormat="1" applyFont="1" applyBorder="1"/>
    <xf numFmtId="43" fontId="30" fillId="0" borderId="3" xfId="1" applyFont="1" applyBorder="1"/>
    <xf numFmtId="0" fontId="30" fillId="0" borderId="3" xfId="0" applyFont="1" applyBorder="1"/>
    <xf numFmtId="0" fontId="0" fillId="0" borderId="0" xfId="0" applyAlignment="1">
      <alignment horizontal="left"/>
    </xf>
    <xf numFmtId="0" fontId="31" fillId="0" borderId="3" xfId="0" applyFont="1" applyBorder="1"/>
    <xf numFmtId="0" fontId="32" fillId="0" borderId="3" xfId="0" applyFont="1" applyBorder="1"/>
    <xf numFmtId="0" fontId="17" fillId="11" borderId="3" xfId="0" applyFont="1" applyFill="1" applyBorder="1"/>
    <xf numFmtId="43" fontId="30" fillId="11" borderId="3" xfId="1" applyFont="1" applyFill="1" applyBorder="1"/>
    <xf numFmtId="43" fontId="17" fillId="11" borderId="3" xfId="1" applyFont="1" applyFill="1" applyBorder="1"/>
    <xf numFmtId="43" fontId="17" fillId="0" borderId="3" xfId="0" applyNumberFormat="1" applyFont="1" applyBorder="1"/>
    <xf numFmtId="0" fontId="17" fillId="7" borderId="3" xfId="0" applyFont="1" applyFill="1" applyBorder="1" applyAlignment="1">
      <alignment horizontal="center"/>
    </xf>
    <xf numFmtId="0" fontId="17" fillId="0" borderId="4" xfId="0" applyFont="1" applyBorder="1"/>
    <xf numFmtId="0" fontId="35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34" fillId="12" borderId="3" xfId="2" applyFont="1" applyFill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36" fillId="0" borderId="0" xfId="2" applyFont="1" applyAlignment="1">
      <alignment vertical="center" wrapText="1"/>
    </xf>
    <xf numFmtId="189" fontId="36" fillId="0" borderId="3" xfId="2" applyNumberFormat="1" applyFont="1" applyBorder="1" applyAlignment="1">
      <alignment horizontal="right" vertical="center"/>
    </xf>
    <xf numFmtId="190" fontId="36" fillId="0" borderId="3" xfId="2" applyNumberFormat="1" applyFont="1" applyBorder="1" applyAlignment="1">
      <alignment vertical="center"/>
    </xf>
    <xf numFmtId="191" fontId="28" fillId="0" borderId="0" xfId="2" applyNumberFormat="1" applyFont="1" applyAlignment="1">
      <alignment horizontal="center" vertical="center"/>
    </xf>
    <xf numFmtId="0" fontId="17" fillId="0" borderId="0" xfId="2" applyFont="1" applyAlignment="1">
      <alignment vertical="center"/>
    </xf>
    <xf numFmtId="0" fontId="28" fillId="0" borderId="3" xfId="2" quotePrefix="1" applyFont="1" applyBorder="1" applyAlignment="1">
      <alignment horizontal="center" vertical="center"/>
    </xf>
    <xf numFmtId="0" fontId="36" fillId="0" borderId="8" xfId="2" applyFont="1" applyBorder="1" applyAlignment="1">
      <alignment vertical="center" wrapText="1"/>
    </xf>
    <xf numFmtId="190" fontId="36" fillId="0" borderId="3" xfId="2" applyNumberFormat="1" applyFont="1" applyBorder="1" applyAlignment="1">
      <alignment horizontal="right" vertical="center"/>
    </xf>
    <xf numFmtId="191" fontId="35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6" fillId="0" borderId="8" xfId="2" applyFont="1" applyBorder="1" applyAlignment="1">
      <alignment vertical="center"/>
    </xf>
    <xf numFmtId="0" fontId="36" fillId="0" borderId="8" xfId="2" applyFont="1" applyBorder="1" applyAlignment="1">
      <alignment horizontal="left" vertical="center" wrapText="1"/>
    </xf>
    <xf numFmtId="190" fontId="37" fillId="13" borderId="3" xfId="2" applyNumberFormat="1" applyFont="1" applyFill="1" applyBorder="1" applyAlignment="1">
      <alignment horizontal="center" vertical="center"/>
    </xf>
    <xf numFmtId="190" fontId="37" fillId="13" borderId="3" xfId="2" applyNumberFormat="1" applyFont="1" applyFill="1" applyBorder="1" applyAlignment="1">
      <alignment vertical="center"/>
    </xf>
    <xf numFmtId="190" fontId="36" fillId="0" borderId="13" xfId="2" applyNumberFormat="1" applyFont="1" applyBorder="1" applyAlignment="1">
      <alignment vertical="center"/>
    </xf>
    <xf numFmtId="190" fontId="34" fillId="14" borderId="17" xfId="2" applyNumberFormat="1" applyFont="1" applyFill="1" applyBorder="1" applyAlignment="1">
      <alignment horizontal="center" vertical="center"/>
    </xf>
    <xf numFmtId="3" fontId="35" fillId="0" borderId="0" xfId="2" applyNumberFormat="1" applyFont="1" applyAlignment="1">
      <alignment vertical="center"/>
    </xf>
    <xf numFmtId="0" fontId="28" fillId="0" borderId="0" xfId="2" applyFont="1" applyAlignment="1">
      <alignment horizontal="left"/>
    </xf>
    <xf numFmtId="192" fontId="28" fillId="0" borderId="0" xfId="8" applyNumberFormat="1" applyFont="1" applyAlignment="1">
      <alignment vertical="center"/>
    </xf>
    <xf numFmtId="193" fontId="28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192" fontId="34" fillId="0" borderId="0" xfId="2" applyNumberFormat="1" applyFont="1" applyAlignment="1">
      <alignment vertical="center"/>
    </xf>
    <xf numFmtId="194" fontId="28" fillId="0" borderId="0" xfId="2" applyNumberFormat="1" applyFont="1" applyAlignment="1">
      <alignment vertical="center"/>
    </xf>
    <xf numFmtId="195" fontId="28" fillId="0" borderId="0" xfId="2" applyNumberFormat="1" applyFont="1" applyAlignment="1">
      <alignment vertical="center"/>
    </xf>
    <xf numFmtId="0" fontId="33" fillId="0" borderId="0" xfId="2" applyFont="1" applyAlignment="1">
      <alignment vertical="center"/>
    </xf>
    <xf numFmtId="0" fontId="3" fillId="0" borderId="0" xfId="2" applyAlignment="1">
      <alignment vertical="center"/>
    </xf>
    <xf numFmtId="0" fontId="19" fillId="0" borderId="0" xfId="0" applyFont="1" applyAlignment="1">
      <alignment horizontal="center"/>
    </xf>
    <xf numFmtId="0" fontId="19" fillId="11" borderId="0" xfId="0" applyFont="1" applyFill="1" applyAlignment="1">
      <alignment horizontal="center"/>
    </xf>
    <xf numFmtId="0" fontId="17" fillId="0" borderId="3" xfId="0" applyFont="1" applyBorder="1" applyAlignment="1">
      <alignment horizontal="center"/>
    </xf>
    <xf numFmtId="43" fontId="8" fillId="0" borderId="3" xfId="2" applyNumberFormat="1" applyFont="1" applyFill="1" applyBorder="1"/>
    <xf numFmtId="0" fontId="14" fillId="0" borderId="3" xfId="0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/>
    </xf>
    <xf numFmtId="0" fontId="17" fillId="11" borderId="4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11" borderId="0" xfId="0" applyFont="1" applyFill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4" fillId="14" borderId="14" xfId="2" applyFont="1" applyFill="1" applyBorder="1" applyAlignment="1">
      <alignment horizontal="center" vertical="center"/>
    </xf>
    <xf numFmtId="0" fontId="34" fillId="14" borderId="15" xfId="2" applyFont="1" applyFill="1" applyBorder="1" applyAlignment="1">
      <alignment horizontal="center" vertical="center"/>
    </xf>
    <xf numFmtId="0" fontId="34" fillId="14" borderId="16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2" xfId="2" applyFont="1" applyBorder="1" applyAlignment="1">
      <alignment horizontal="center" vertical="center"/>
    </xf>
    <xf numFmtId="0" fontId="34" fillId="13" borderId="4" xfId="2" applyFont="1" applyFill="1" applyBorder="1" applyAlignment="1">
      <alignment horizontal="center" vertical="center"/>
    </xf>
    <xf numFmtId="0" fontId="34" fillId="13" borderId="9" xfId="2" applyFont="1" applyFill="1" applyBorder="1" applyAlignment="1">
      <alignment horizontal="center" vertical="center"/>
    </xf>
    <xf numFmtId="0" fontId="34" fillId="13" borderId="8" xfId="2" applyFont="1" applyFill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</cellXfs>
  <cellStyles count="9">
    <cellStyle name="เครื่องหมายจุลภาค 2 2" xfId="4"/>
    <cellStyle name="จุลภาค" xfId="1" builtinId="3"/>
    <cellStyle name="จุลภาค 2 2" xfId="8"/>
    <cellStyle name="ปกติ" xfId="0" builtinId="0"/>
    <cellStyle name="ปกติ 2" xfId="5"/>
    <cellStyle name="ปกติ 2 2" xfId="2"/>
    <cellStyle name="ปกติ 9" xfId="3"/>
    <cellStyle name="ปกติ_Sheet1" xfId="7"/>
    <cellStyle name="ปกติ_Sheet1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B51" sqref="B51"/>
    </sheetView>
  </sheetViews>
  <sheetFormatPr defaultRowHeight="23.25" x14ac:dyDescent="0.35"/>
  <cols>
    <col min="1" max="1" width="6.28515625" style="3" customWidth="1"/>
    <col min="2" max="2" width="26.28515625" style="2" customWidth="1"/>
    <col min="3" max="3" width="11.140625" style="4" customWidth="1"/>
    <col min="4" max="4" width="21.5703125" style="5" customWidth="1"/>
    <col min="5" max="5" width="26" style="6" customWidth="1"/>
    <col min="6" max="6" width="6" style="2" customWidth="1"/>
    <col min="7" max="7" width="14.28515625" style="2" bestFit="1" customWidth="1"/>
    <col min="8" max="8" width="32.85546875" style="2" customWidth="1"/>
    <col min="9" max="9" width="15.42578125" style="2" bestFit="1" customWidth="1"/>
    <col min="10" max="10" width="19.5703125" style="2" customWidth="1"/>
    <col min="11" max="11" width="15.28515625" style="2" bestFit="1" customWidth="1"/>
    <col min="12" max="12" width="11.5703125" style="2" bestFit="1" customWidth="1"/>
    <col min="13" max="13" width="14.28515625" style="2" bestFit="1" customWidth="1"/>
    <col min="14" max="16384" width="9.140625" style="2"/>
  </cols>
  <sheetData>
    <row r="1" spans="1:12" ht="23.25" customHeight="1" x14ac:dyDescent="0.35">
      <c r="A1" s="164" t="s">
        <v>1</v>
      </c>
      <c r="B1" s="164"/>
      <c r="C1" s="164"/>
      <c r="D1" s="164"/>
      <c r="E1" s="164"/>
      <c r="F1" s="165" t="s">
        <v>2</v>
      </c>
      <c r="G1" s="165"/>
      <c r="H1" s="165"/>
      <c r="I1" s="165"/>
      <c r="J1" s="165"/>
    </row>
    <row r="2" spans="1:12" ht="23.25" customHeight="1" x14ac:dyDescent="0.35">
      <c r="A2" s="164" t="s">
        <v>3</v>
      </c>
      <c r="B2" s="164"/>
      <c r="C2" s="164"/>
      <c r="D2" s="164"/>
      <c r="E2" s="164"/>
      <c r="F2" s="165" t="s">
        <v>126</v>
      </c>
      <c r="G2" s="165"/>
      <c r="H2" s="165"/>
      <c r="I2" s="165"/>
      <c r="J2" s="165"/>
    </row>
    <row r="3" spans="1:12" ht="23.25" customHeight="1" x14ac:dyDescent="0.35">
      <c r="A3" s="164" t="s">
        <v>125</v>
      </c>
      <c r="B3" s="164"/>
      <c r="C3" s="164"/>
      <c r="D3" s="164"/>
      <c r="E3" s="164"/>
      <c r="F3" s="165" t="s">
        <v>18</v>
      </c>
      <c r="G3" s="165"/>
      <c r="H3" s="165"/>
      <c r="I3" s="165"/>
      <c r="J3" s="165"/>
    </row>
    <row r="4" spans="1:12" ht="23.25" customHeight="1" x14ac:dyDescent="0.35">
      <c r="F4" s="7"/>
      <c r="G4" s="7"/>
      <c r="H4" s="7"/>
      <c r="I4" s="7"/>
      <c r="J4" s="7"/>
    </row>
    <row r="5" spans="1:12" ht="30" customHeight="1" x14ac:dyDescent="0.35">
      <c r="A5" s="8" t="s">
        <v>4</v>
      </c>
      <c r="B5" s="9" t="s">
        <v>5</v>
      </c>
      <c r="C5" s="10" t="s">
        <v>6</v>
      </c>
      <c r="D5" s="11" t="s">
        <v>7</v>
      </c>
      <c r="E5" s="12" t="s">
        <v>8</v>
      </c>
      <c r="F5" s="13" t="s">
        <v>4</v>
      </c>
      <c r="G5" s="14" t="s">
        <v>9</v>
      </c>
      <c r="H5" s="15" t="s">
        <v>10</v>
      </c>
      <c r="I5" s="16" t="s">
        <v>11</v>
      </c>
      <c r="J5" s="16" t="s">
        <v>12</v>
      </c>
    </row>
    <row r="6" spans="1:12" ht="23.25" customHeight="1" x14ac:dyDescent="0.35">
      <c r="A6" s="17">
        <v>1</v>
      </c>
      <c r="B6" s="18" t="s">
        <v>19</v>
      </c>
      <c r="C6" s="19">
        <v>27101971</v>
      </c>
      <c r="D6" s="20">
        <v>7591850.8700000001</v>
      </c>
      <c r="E6" s="20">
        <v>138206931.09999999</v>
      </c>
      <c r="F6" s="21">
        <v>1</v>
      </c>
      <c r="G6" s="19">
        <v>27101971</v>
      </c>
      <c r="H6" s="18" t="s">
        <v>19</v>
      </c>
      <c r="I6" s="20">
        <v>7591850.8700000001</v>
      </c>
      <c r="J6" s="20">
        <v>138206931.09999999</v>
      </c>
    </row>
    <row r="7" spans="1:12" ht="23.25" customHeight="1" x14ac:dyDescent="0.35">
      <c r="A7" s="17">
        <v>2</v>
      </c>
      <c r="B7" s="18" t="s">
        <v>20</v>
      </c>
      <c r="C7" s="19">
        <v>27101224</v>
      </c>
      <c r="D7" s="20">
        <v>2520902.3199999998</v>
      </c>
      <c r="E7" s="20">
        <v>51686946.990000002</v>
      </c>
      <c r="F7" s="21">
        <v>2</v>
      </c>
      <c r="G7" s="19">
        <v>27101224</v>
      </c>
      <c r="H7" s="18" t="s">
        <v>20</v>
      </c>
      <c r="I7" s="20">
        <v>2520902.3199999998</v>
      </c>
      <c r="J7" s="20">
        <v>51686946.990000002</v>
      </c>
      <c r="K7" s="22"/>
      <c r="L7" s="3"/>
    </row>
    <row r="8" spans="1:12" ht="23.25" customHeight="1" x14ac:dyDescent="0.35">
      <c r="A8" s="17">
        <v>3</v>
      </c>
      <c r="B8" s="18" t="s">
        <v>21</v>
      </c>
      <c r="C8" s="19">
        <v>85071099</v>
      </c>
      <c r="D8" s="20">
        <v>149630.06</v>
      </c>
      <c r="E8" s="20">
        <v>17225128.870000001</v>
      </c>
      <c r="F8" s="21">
        <v>3</v>
      </c>
      <c r="G8" s="19">
        <v>85071099</v>
      </c>
      <c r="H8" s="18" t="s">
        <v>21</v>
      </c>
      <c r="I8" s="20">
        <v>149630.06</v>
      </c>
      <c r="J8" s="20">
        <v>17225128.870000001</v>
      </c>
    </row>
    <row r="9" spans="1:12" ht="23.25" customHeight="1" x14ac:dyDescent="0.35">
      <c r="A9" s="17">
        <v>4</v>
      </c>
      <c r="B9" s="18" t="s">
        <v>20</v>
      </c>
      <c r="C9" s="19">
        <v>27101212</v>
      </c>
      <c r="D9" s="20">
        <v>846220</v>
      </c>
      <c r="E9" s="20">
        <v>17062356.699999999</v>
      </c>
      <c r="F9" s="21">
        <v>4</v>
      </c>
      <c r="G9" s="19">
        <v>27101212</v>
      </c>
      <c r="H9" s="18" t="s">
        <v>20</v>
      </c>
      <c r="I9" s="20">
        <v>846220</v>
      </c>
      <c r="J9" s="20">
        <v>17062356.699999999</v>
      </c>
    </row>
    <row r="10" spans="1:12" ht="23.25" customHeight="1" x14ac:dyDescent="0.35">
      <c r="A10" s="17">
        <v>5</v>
      </c>
      <c r="B10" s="18" t="s">
        <v>22</v>
      </c>
      <c r="C10" s="19">
        <v>19051000</v>
      </c>
      <c r="D10" s="20">
        <v>162633.20000000001</v>
      </c>
      <c r="E10" s="20">
        <v>16971813.329999998</v>
      </c>
      <c r="F10" s="21">
        <v>5</v>
      </c>
      <c r="G10" s="19">
        <v>19051000</v>
      </c>
      <c r="H10" s="18" t="s">
        <v>22</v>
      </c>
      <c r="I10" s="20">
        <v>162633.20000000001</v>
      </c>
      <c r="J10" s="20">
        <v>16971813.329999998</v>
      </c>
    </row>
    <row r="11" spans="1:12" ht="23.25" customHeight="1" x14ac:dyDescent="0.35">
      <c r="A11" s="17">
        <v>6</v>
      </c>
      <c r="B11" s="18" t="s">
        <v>23</v>
      </c>
      <c r="C11" s="19">
        <v>29224220</v>
      </c>
      <c r="D11" s="20">
        <v>214823.2</v>
      </c>
      <c r="E11" s="20">
        <v>15640185.550000001</v>
      </c>
      <c r="F11" s="21">
        <v>6</v>
      </c>
      <c r="G11" s="19">
        <v>29224220</v>
      </c>
      <c r="H11" s="18" t="s">
        <v>23</v>
      </c>
      <c r="I11" s="20">
        <v>214823.2</v>
      </c>
      <c r="J11" s="20">
        <v>15640185.550000001</v>
      </c>
    </row>
    <row r="12" spans="1:12" ht="23.25" customHeight="1" x14ac:dyDescent="0.35">
      <c r="A12" s="17">
        <v>7</v>
      </c>
      <c r="B12" s="18" t="s">
        <v>24</v>
      </c>
      <c r="C12" s="19">
        <v>21069030</v>
      </c>
      <c r="D12" s="20">
        <v>311210.17</v>
      </c>
      <c r="E12" s="20">
        <v>15544181.93</v>
      </c>
      <c r="F12" s="21">
        <v>7</v>
      </c>
      <c r="G12" s="19">
        <v>21069030</v>
      </c>
      <c r="H12" s="18" t="s">
        <v>24</v>
      </c>
      <c r="I12" s="20">
        <v>311210.17</v>
      </c>
      <c r="J12" s="20">
        <v>15544181.93</v>
      </c>
    </row>
    <row r="13" spans="1:12" ht="23.25" customHeight="1" x14ac:dyDescent="0.35">
      <c r="A13" s="17">
        <v>8</v>
      </c>
      <c r="B13" s="18" t="s">
        <v>25</v>
      </c>
      <c r="C13" s="19">
        <v>27101943</v>
      </c>
      <c r="D13" s="20">
        <v>292708.42</v>
      </c>
      <c r="E13" s="20">
        <v>15467418.35</v>
      </c>
      <c r="F13" s="21">
        <v>8</v>
      </c>
      <c r="G13" s="19">
        <v>27101943</v>
      </c>
      <c r="H13" s="18" t="s">
        <v>25</v>
      </c>
      <c r="I13" s="20">
        <v>292708.42</v>
      </c>
      <c r="J13" s="20">
        <v>15467418.35</v>
      </c>
    </row>
    <row r="14" spans="1:12" ht="23.25" customHeight="1" x14ac:dyDescent="0.35">
      <c r="A14" s="17">
        <v>9</v>
      </c>
      <c r="B14" s="18" t="s">
        <v>26</v>
      </c>
      <c r="C14" s="19">
        <v>39232199</v>
      </c>
      <c r="D14" s="20">
        <v>229704.2</v>
      </c>
      <c r="E14" s="20">
        <v>13575833.4</v>
      </c>
      <c r="F14" s="21">
        <v>9</v>
      </c>
      <c r="G14" s="19">
        <v>39232199</v>
      </c>
      <c r="H14" s="18" t="s">
        <v>26</v>
      </c>
      <c r="I14" s="20">
        <v>229704.2</v>
      </c>
      <c r="J14" s="20">
        <v>13575833.4</v>
      </c>
    </row>
    <row r="15" spans="1:12" ht="23.25" customHeight="1" x14ac:dyDescent="0.35">
      <c r="A15" s="17">
        <v>10</v>
      </c>
      <c r="B15" s="18" t="s">
        <v>64</v>
      </c>
      <c r="C15" s="19">
        <v>87011011</v>
      </c>
      <c r="D15" s="20">
        <v>127600</v>
      </c>
      <c r="E15" s="20">
        <v>13507477.310000001</v>
      </c>
      <c r="F15" s="21">
        <v>10</v>
      </c>
      <c r="G15" s="19">
        <v>87011011</v>
      </c>
      <c r="H15" s="18" t="s">
        <v>64</v>
      </c>
      <c r="I15" s="20">
        <v>127600</v>
      </c>
      <c r="J15" s="20">
        <v>13507477.310000001</v>
      </c>
    </row>
    <row r="16" spans="1:12" ht="24.75" customHeight="1" x14ac:dyDescent="0.4">
      <c r="A16" s="23"/>
      <c r="B16" s="24" t="s">
        <v>13</v>
      </c>
      <c r="C16" s="25"/>
      <c r="D16" s="26">
        <f>SUM(D6:D15)</f>
        <v>12447282.439999998</v>
      </c>
      <c r="E16" s="26">
        <f>SUM(E6:E15)</f>
        <v>314888273.53000003</v>
      </c>
      <c r="F16" s="21">
        <v>11</v>
      </c>
      <c r="G16" s="19">
        <v>23099012</v>
      </c>
      <c r="H16" s="18" t="s">
        <v>27</v>
      </c>
      <c r="I16" s="20">
        <v>1082780</v>
      </c>
      <c r="J16" s="20">
        <v>13473714</v>
      </c>
    </row>
    <row r="17" spans="1:10" ht="23.25" customHeight="1" x14ac:dyDescent="0.35">
      <c r="A17" s="27"/>
      <c r="B17" s="28" t="s">
        <v>14</v>
      </c>
      <c r="C17" s="29"/>
      <c r="D17" s="30">
        <f>D18-D16</f>
        <v>21300709.737000003</v>
      </c>
      <c r="E17" s="30">
        <f>E18-E16</f>
        <v>576936574.13000107</v>
      </c>
      <c r="F17" s="21">
        <v>12</v>
      </c>
      <c r="G17" s="19">
        <v>22029910</v>
      </c>
      <c r="H17" s="18" t="s">
        <v>28</v>
      </c>
      <c r="I17" s="20">
        <v>222236</v>
      </c>
      <c r="J17" s="20">
        <v>11549892.43</v>
      </c>
    </row>
    <row r="18" spans="1:10" ht="28.5" customHeight="1" x14ac:dyDescent="0.35">
      <c r="A18" s="31"/>
      <c r="B18" s="32" t="s">
        <v>0</v>
      </c>
      <c r="C18" s="33"/>
      <c r="D18" s="34">
        <v>33747992.177000001</v>
      </c>
      <c r="E18" s="34">
        <v>891824847.66000104</v>
      </c>
      <c r="F18" s="21">
        <v>13</v>
      </c>
      <c r="G18" s="19">
        <v>27101226</v>
      </c>
      <c r="H18" s="18" t="s">
        <v>29</v>
      </c>
      <c r="I18" s="20">
        <v>582380</v>
      </c>
      <c r="J18" s="20">
        <v>11465936.76</v>
      </c>
    </row>
    <row r="19" spans="1:10" ht="23.25" customHeight="1" x14ac:dyDescent="0.35">
      <c r="A19" s="35"/>
      <c r="B19" s="36"/>
      <c r="C19" s="37"/>
      <c r="D19" s="38"/>
      <c r="E19" s="39"/>
      <c r="F19" s="21">
        <v>14</v>
      </c>
      <c r="G19" s="19">
        <v>23099019</v>
      </c>
      <c r="H19" s="18" t="s">
        <v>30</v>
      </c>
      <c r="I19" s="20">
        <v>547100</v>
      </c>
      <c r="J19" s="20">
        <v>9615135</v>
      </c>
    </row>
    <row r="20" spans="1:10" ht="23.25" customHeight="1" x14ac:dyDescent="0.35">
      <c r="A20" s="40"/>
      <c r="B20" s="41"/>
      <c r="C20" s="42"/>
      <c r="D20" s="43"/>
      <c r="E20" s="44"/>
      <c r="F20" s="21">
        <v>15</v>
      </c>
      <c r="G20" s="19">
        <v>84132010</v>
      </c>
      <c r="H20" s="45" t="s">
        <v>31</v>
      </c>
      <c r="I20" s="20">
        <v>33360</v>
      </c>
      <c r="J20" s="20">
        <v>8677089.6600000001</v>
      </c>
    </row>
    <row r="21" spans="1:10" ht="23.25" customHeight="1" x14ac:dyDescent="0.35">
      <c r="A21" s="40"/>
      <c r="B21" s="46"/>
      <c r="C21" s="37"/>
      <c r="D21" s="47"/>
      <c r="E21" s="48"/>
      <c r="F21" s="21">
        <v>16</v>
      </c>
      <c r="G21" s="19">
        <v>19023040</v>
      </c>
      <c r="H21" s="45" t="s">
        <v>32</v>
      </c>
      <c r="I21" s="20">
        <v>120121.27</v>
      </c>
      <c r="J21" s="20">
        <v>8314823.2599999998</v>
      </c>
    </row>
    <row r="22" spans="1:10" ht="23.25" customHeight="1" x14ac:dyDescent="0.35">
      <c r="A22" s="40"/>
      <c r="B22" s="46"/>
      <c r="C22" s="37"/>
      <c r="D22" s="47"/>
      <c r="E22" s="48"/>
      <c r="F22" s="21">
        <v>17</v>
      </c>
      <c r="G22" s="19">
        <v>19059090</v>
      </c>
      <c r="H22" s="45" t="s">
        <v>33</v>
      </c>
      <c r="I22" s="20">
        <v>118181.31</v>
      </c>
      <c r="J22" s="20">
        <v>8268364.5</v>
      </c>
    </row>
    <row r="23" spans="1:10" ht="23.25" customHeight="1" x14ac:dyDescent="0.35">
      <c r="A23" s="49"/>
      <c r="B23" s="50"/>
      <c r="C23" s="51"/>
      <c r="D23" s="52"/>
      <c r="E23" s="53"/>
      <c r="F23" s="21">
        <v>18</v>
      </c>
      <c r="G23" s="19">
        <v>39232119</v>
      </c>
      <c r="H23" s="45" t="s">
        <v>34</v>
      </c>
      <c r="I23" s="20">
        <v>121318</v>
      </c>
      <c r="J23" s="20">
        <v>8229122</v>
      </c>
    </row>
    <row r="24" spans="1:10" ht="23.25" customHeight="1" x14ac:dyDescent="0.35">
      <c r="B24" s="54"/>
      <c r="C24" s="51"/>
      <c r="D24" s="55"/>
      <c r="E24" s="56"/>
      <c r="F24" s="21">
        <v>19</v>
      </c>
      <c r="G24" s="19">
        <v>87033276</v>
      </c>
      <c r="H24" s="45" t="s">
        <v>35</v>
      </c>
      <c r="I24" s="20">
        <v>27490</v>
      </c>
      <c r="J24" s="20">
        <v>8138059.4199999999</v>
      </c>
    </row>
    <row r="25" spans="1:10" ht="23.25" customHeight="1" x14ac:dyDescent="0.35">
      <c r="B25" s="54"/>
      <c r="C25" s="51"/>
      <c r="D25" s="1"/>
      <c r="E25" s="48"/>
      <c r="F25" s="21">
        <v>20</v>
      </c>
      <c r="G25" s="19">
        <v>21011292</v>
      </c>
      <c r="H25" s="57" t="s">
        <v>36</v>
      </c>
      <c r="I25" s="20">
        <v>56700</v>
      </c>
      <c r="J25" s="20">
        <v>8050000</v>
      </c>
    </row>
    <row r="26" spans="1:10" ht="23.25" customHeight="1" x14ac:dyDescent="0.35">
      <c r="B26" s="54"/>
      <c r="C26" s="51"/>
      <c r="D26" s="47"/>
      <c r="E26" s="56"/>
      <c r="F26" s="21">
        <v>21</v>
      </c>
      <c r="G26" s="19">
        <v>21039019</v>
      </c>
      <c r="H26" s="45" t="s">
        <v>37</v>
      </c>
      <c r="I26" s="20">
        <v>118681.46</v>
      </c>
      <c r="J26" s="20">
        <v>7995639.7999999998</v>
      </c>
    </row>
    <row r="27" spans="1:10" ht="23.25" customHeight="1" x14ac:dyDescent="0.35">
      <c r="B27" s="54"/>
      <c r="C27" s="51"/>
      <c r="D27" s="58"/>
      <c r="E27" s="59"/>
      <c r="F27" s="21">
        <v>22</v>
      </c>
      <c r="G27" s="19">
        <v>39231090</v>
      </c>
      <c r="H27" s="57" t="s">
        <v>38</v>
      </c>
      <c r="I27" s="20">
        <v>79373.89</v>
      </c>
      <c r="J27" s="20">
        <v>7673056.4000000004</v>
      </c>
    </row>
    <row r="28" spans="1:10" ht="23.25" customHeight="1" x14ac:dyDescent="0.35">
      <c r="B28" s="54"/>
      <c r="C28" s="51"/>
      <c r="D28" s="60"/>
      <c r="E28" s="59"/>
      <c r="F28" s="21">
        <v>23</v>
      </c>
      <c r="G28" s="19">
        <v>25232990</v>
      </c>
      <c r="H28" s="57" t="s">
        <v>39</v>
      </c>
      <c r="I28" s="20">
        <v>2627236.7999999998</v>
      </c>
      <c r="J28" s="20">
        <v>7584372.1799999997</v>
      </c>
    </row>
    <row r="29" spans="1:10" ht="23.25" customHeight="1" x14ac:dyDescent="0.35">
      <c r="B29" s="54"/>
      <c r="C29" s="51"/>
      <c r="D29" s="61"/>
      <c r="E29" s="56"/>
      <c r="F29" s="21">
        <v>24</v>
      </c>
      <c r="G29" s="19">
        <v>22029920</v>
      </c>
      <c r="H29" s="45" t="s">
        <v>40</v>
      </c>
      <c r="I29" s="20">
        <v>357856.44</v>
      </c>
      <c r="J29" s="20">
        <v>7025676.0599999996</v>
      </c>
    </row>
    <row r="30" spans="1:10" ht="23.25" customHeight="1" x14ac:dyDescent="0.35">
      <c r="F30" s="21">
        <v>25</v>
      </c>
      <c r="G30" s="19">
        <v>19011020</v>
      </c>
      <c r="H30" s="62" t="s">
        <v>41</v>
      </c>
      <c r="I30" s="20">
        <v>16029.6</v>
      </c>
      <c r="J30" s="20">
        <v>6859144.9699999997</v>
      </c>
    </row>
    <row r="31" spans="1:10" ht="23.25" customHeight="1" x14ac:dyDescent="0.35">
      <c r="F31" s="21">
        <v>26</v>
      </c>
      <c r="G31" s="19">
        <v>68118100</v>
      </c>
      <c r="H31" s="45" t="s">
        <v>42</v>
      </c>
      <c r="I31" s="20">
        <v>947030</v>
      </c>
      <c r="J31" s="20">
        <v>6750413.2999999998</v>
      </c>
    </row>
    <row r="32" spans="1:10" ht="23.25" customHeight="1" x14ac:dyDescent="0.35">
      <c r="A32" s="63" t="s">
        <v>1</v>
      </c>
      <c r="B32" s="63"/>
      <c r="C32" s="64"/>
      <c r="D32" s="65"/>
      <c r="E32" s="63"/>
      <c r="F32" s="21">
        <v>27</v>
      </c>
      <c r="G32" s="19">
        <v>17023020</v>
      </c>
      <c r="H32" s="45" t="s">
        <v>43</v>
      </c>
      <c r="I32" s="20">
        <v>105180</v>
      </c>
      <c r="J32" s="20">
        <v>6705000</v>
      </c>
    </row>
    <row r="33" spans="1:10" ht="23.25" customHeight="1" x14ac:dyDescent="0.35">
      <c r="A33" s="63" t="s">
        <v>3</v>
      </c>
      <c r="B33" s="63"/>
      <c r="C33" s="64"/>
      <c r="D33" s="65"/>
      <c r="E33" s="63"/>
      <c r="F33" s="21">
        <v>28</v>
      </c>
      <c r="G33" s="19">
        <v>87032247</v>
      </c>
      <c r="H33" s="45" t="s">
        <v>44</v>
      </c>
      <c r="I33" s="20">
        <v>17960</v>
      </c>
      <c r="J33" s="20">
        <v>6038765.0499999998</v>
      </c>
    </row>
    <row r="34" spans="1:10" ht="23.25" customHeight="1" x14ac:dyDescent="0.35">
      <c r="A34" s="63" t="s">
        <v>127</v>
      </c>
      <c r="B34" s="63"/>
      <c r="C34" s="64"/>
      <c r="D34" s="65"/>
      <c r="E34" s="63"/>
      <c r="F34" s="21">
        <v>29</v>
      </c>
      <c r="G34" s="19">
        <v>33049930</v>
      </c>
      <c r="H34" s="45" t="s">
        <v>45</v>
      </c>
      <c r="I34" s="20">
        <v>19429.829000000002</v>
      </c>
      <c r="J34" s="20">
        <v>5898932.5899999999</v>
      </c>
    </row>
    <row r="35" spans="1:10" ht="23.25" customHeight="1" x14ac:dyDescent="0.35">
      <c r="F35" s="21">
        <v>30</v>
      </c>
      <c r="G35" s="19">
        <v>34022095</v>
      </c>
      <c r="H35" s="57" t="s">
        <v>46</v>
      </c>
      <c r="I35" s="20">
        <v>159934.78</v>
      </c>
      <c r="J35" s="20">
        <v>5896805.4699999997</v>
      </c>
    </row>
    <row r="36" spans="1:10" ht="23.25" customHeight="1" x14ac:dyDescent="0.35">
      <c r="A36" s="66" t="s">
        <v>4</v>
      </c>
      <c r="B36" s="67" t="s">
        <v>5</v>
      </c>
      <c r="C36" s="68" t="s">
        <v>6</v>
      </c>
      <c r="D36" s="69" t="s">
        <v>15</v>
      </c>
      <c r="E36" s="70" t="s">
        <v>16</v>
      </c>
      <c r="F36" s="21">
        <v>31</v>
      </c>
      <c r="G36" s="19">
        <v>87019310</v>
      </c>
      <c r="H36" s="71" t="s">
        <v>47</v>
      </c>
      <c r="I36" s="20">
        <v>29636</v>
      </c>
      <c r="J36" s="20">
        <v>5872900</v>
      </c>
    </row>
    <row r="37" spans="1:10" ht="23.25" customHeight="1" x14ac:dyDescent="0.35">
      <c r="A37" s="72">
        <v>1</v>
      </c>
      <c r="B37" s="73" t="s">
        <v>65</v>
      </c>
      <c r="C37" s="19">
        <v>2710</v>
      </c>
      <c r="D37" s="74">
        <v>12266948.589999998</v>
      </c>
      <c r="E37" s="162">
        <v>242411582.61999995</v>
      </c>
      <c r="F37" s="21">
        <v>32</v>
      </c>
      <c r="G37" s="19">
        <v>17011400</v>
      </c>
      <c r="H37" s="18" t="s">
        <v>48</v>
      </c>
      <c r="I37" s="20">
        <v>570000</v>
      </c>
      <c r="J37" s="20">
        <v>5866151.5800000001</v>
      </c>
    </row>
    <row r="38" spans="1:10" ht="23.25" customHeight="1" x14ac:dyDescent="0.35">
      <c r="A38" s="75">
        <v>2</v>
      </c>
      <c r="B38" s="18" t="s">
        <v>21</v>
      </c>
      <c r="C38" s="19">
        <v>8507</v>
      </c>
      <c r="D38" s="74">
        <v>583331.83000000007</v>
      </c>
      <c r="E38" s="162">
        <v>39676922.909999996</v>
      </c>
      <c r="F38" s="21">
        <v>33</v>
      </c>
      <c r="G38" s="19">
        <v>22029950</v>
      </c>
      <c r="H38" s="71" t="s">
        <v>49</v>
      </c>
      <c r="I38" s="20">
        <v>294928.46000000002</v>
      </c>
      <c r="J38" s="20">
        <v>5455608.3899999997</v>
      </c>
    </row>
    <row r="39" spans="1:10" ht="23.25" customHeight="1" x14ac:dyDescent="0.35">
      <c r="A39" s="75">
        <v>3</v>
      </c>
      <c r="B39" s="76" t="s">
        <v>22</v>
      </c>
      <c r="C39" s="19">
        <v>1905</v>
      </c>
      <c r="D39" s="74">
        <v>349362.23200000002</v>
      </c>
      <c r="E39" s="162">
        <v>32347881.179999996</v>
      </c>
      <c r="F39" s="21">
        <v>34</v>
      </c>
      <c r="G39" s="19">
        <v>70109099</v>
      </c>
      <c r="H39" s="71" t="s">
        <v>50</v>
      </c>
      <c r="I39" s="20">
        <v>531408.6</v>
      </c>
      <c r="J39" s="20">
        <v>5315552.6399999997</v>
      </c>
    </row>
    <row r="40" spans="1:10" ht="23.25" customHeight="1" x14ac:dyDescent="0.35">
      <c r="A40" s="72">
        <v>4</v>
      </c>
      <c r="B40" s="18" t="s">
        <v>23</v>
      </c>
      <c r="C40" s="19">
        <v>2922</v>
      </c>
      <c r="D40" s="74">
        <v>1055434.33</v>
      </c>
      <c r="E40" s="162">
        <v>26303865.23</v>
      </c>
      <c r="F40" s="21">
        <v>35</v>
      </c>
      <c r="G40" s="19">
        <v>69072293</v>
      </c>
      <c r="H40" s="71" t="s">
        <v>51</v>
      </c>
      <c r="I40" s="20">
        <v>717920.5</v>
      </c>
      <c r="J40" s="20">
        <v>5204083.45</v>
      </c>
    </row>
    <row r="41" spans="1:10" ht="23.25" customHeight="1" x14ac:dyDescent="0.35">
      <c r="A41" s="75">
        <v>5</v>
      </c>
      <c r="B41" s="76" t="s">
        <v>24</v>
      </c>
      <c r="C41" s="19">
        <v>2106</v>
      </c>
      <c r="D41" s="74">
        <v>637352.34500000009</v>
      </c>
      <c r="E41" s="162">
        <v>25998294.23</v>
      </c>
      <c r="F41" s="21">
        <v>36</v>
      </c>
      <c r="G41" s="19">
        <v>39233090</v>
      </c>
      <c r="H41" s="71" t="s">
        <v>52</v>
      </c>
      <c r="I41" s="20">
        <v>95529.46</v>
      </c>
      <c r="J41" s="20">
        <v>5200838</v>
      </c>
    </row>
    <row r="42" spans="1:10" ht="23.25" customHeight="1" x14ac:dyDescent="0.35">
      <c r="A42" s="75">
        <v>6</v>
      </c>
      <c r="B42" s="73" t="s">
        <v>66</v>
      </c>
      <c r="C42" s="19">
        <v>3923</v>
      </c>
      <c r="D42" s="74">
        <v>1870150</v>
      </c>
      <c r="E42" s="162">
        <v>25820343</v>
      </c>
      <c r="F42" s="21">
        <v>37</v>
      </c>
      <c r="G42" s="19">
        <v>72143090</v>
      </c>
      <c r="H42" s="71" t="s">
        <v>53</v>
      </c>
      <c r="I42" s="20">
        <v>322037.28999999998</v>
      </c>
      <c r="J42" s="20">
        <v>4958238.7</v>
      </c>
    </row>
    <row r="43" spans="1:10" ht="23.25" customHeight="1" x14ac:dyDescent="0.35">
      <c r="A43" s="72">
        <v>7</v>
      </c>
      <c r="B43" s="18" t="s">
        <v>64</v>
      </c>
      <c r="C43" s="19">
        <v>8701</v>
      </c>
      <c r="D43" s="74">
        <v>62478</v>
      </c>
      <c r="E43" s="162">
        <v>20047122.919999998</v>
      </c>
      <c r="F43" s="21">
        <v>38</v>
      </c>
      <c r="G43" s="19">
        <v>84335200</v>
      </c>
      <c r="H43" s="71" t="s">
        <v>54</v>
      </c>
      <c r="I43" s="20">
        <v>37200</v>
      </c>
      <c r="J43" s="20">
        <v>4934612</v>
      </c>
    </row>
    <row r="44" spans="1:10" ht="23.25" customHeight="1" x14ac:dyDescent="0.35">
      <c r="A44" s="75">
        <v>8</v>
      </c>
      <c r="B44" s="45" t="s">
        <v>27</v>
      </c>
      <c r="C44" s="19">
        <v>2309</v>
      </c>
      <c r="D44" s="74">
        <v>157236</v>
      </c>
      <c r="E44" s="162">
        <v>19380377.310000002</v>
      </c>
      <c r="F44" s="21">
        <v>39</v>
      </c>
      <c r="G44" s="19">
        <v>72283090</v>
      </c>
      <c r="H44" s="71" t="s">
        <v>55</v>
      </c>
      <c r="I44" s="20">
        <v>322112</v>
      </c>
      <c r="J44" s="20">
        <v>4836019.9400000004</v>
      </c>
    </row>
    <row r="45" spans="1:10" ht="23.25" customHeight="1" x14ac:dyDescent="0.35">
      <c r="A45" s="75">
        <v>9</v>
      </c>
      <c r="B45" s="73" t="s">
        <v>56</v>
      </c>
      <c r="C45" s="19">
        <v>2202</v>
      </c>
      <c r="D45" s="74">
        <v>149677.73000000001</v>
      </c>
      <c r="E45" s="162">
        <v>17226344.170000002</v>
      </c>
      <c r="F45" s="21">
        <v>40</v>
      </c>
      <c r="G45" s="19">
        <v>21069098</v>
      </c>
      <c r="H45" s="71" t="s">
        <v>56</v>
      </c>
      <c r="I45" s="20">
        <v>221016.54</v>
      </c>
      <c r="J45" s="20">
        <v>4813497.5</v>
      </c>
    </row>
    <row r="46" spans="1:10" ht="23.25" customHeight="1" x14ac:dyDescent="0.35">
      <c r="A46" s="72">
        <v>10</v>
      </c>
      <c r="B46" s="18" t="s">
        <v>31</v>
      </c>
      <c r="C46" s="19">
        <v>8413</v>
      </c>
      <c r="D46" s="74">
        <v>214823.2</v>
      </c>
      <c r="E46" s="162">
        <v>15640185.550000001</v>
      </c>
      <c r="F46" s="21">
        <v>41</v>
      </c>
      <c r="G46" s="19">
        <v>21069099</v>
      </c>
      <c r="H46" s="71" t="s">
        <v>57</v>
      </c>
      <c r="I46" s="20">
        <v>69610.195000000007</v>
      </c>
      <c r="J46" s="20">
        <v>4671718.8</v>
      </c>
    </row>
    <row r="47" spans="1:10" ht="23.25" customHeight="1" x14ac:dyDescent="0.4">
      <c r="A47" s="77"/>
      <c r="B47" s="77" t="s">
        <v>13</v>
      </c>
      <c r="C47" s="78"/>
      <c r="D47" s="74">
        <f>SUM(D37:D46)</f>
        <v>17346794.256999999</v>
      </c>
      <c r="E47" s="79">
        <f>SUM(E37:E46)</f>
        <v>464852919.12000006</v>
      </c>
      <c r="F47" s="21">
        <v>42</v>
      </c>
      <c r="G47" s="19">
        <v>11029090</v>
      </c>
      <c r="H47" s="71" t="s">
        <v>58</v>
      </c>
      <c r="I47" s="20">
        <v>151281</v>
      </c>
      <c r="J47" s="20">
        <v>4585810</v>
      </c>
    </row>
    <row r="48" spans="1:10" ht="23.25" customHeight="1" x14ac:dyDescent="0.35">
      <c r="A48" s="27"/>
      <c r="B48" s="80" t="s">
        <v>14</v>
      </c>
      <c r="C48" s="81"/>
      <c r="D48" s="74">
        <f>D49-D47</f>
        <v>16401197.920000002</v>
      </c>
      <c r="E48" s="82">
        <f>E49-E47</f>
        <v>426971928.54000098</v>
      </c>
      <c r="F48" s="21">
        <v>43</v>
      </c>
      <c r="G48" s="19">
        <v>31052000</v>
      </c>
      <c r="H48" s="71" t="s">
        <v>59</v>
      </c>
      <c r="I48" s="20">
        <v>346500</v>
      </c>
      <c r="J48" s="20">
        <v>4514148.68</v>
      </c>
    </row>
    <row r="49" spans="1:12" ht="23.25" customHeight="1" x14ac:dyDescent="0.45">
      <c r="A49" s="83"/>
      <c r="B49" s="83" t="s">
        <v>0</v>
      </c>
      <c r="C49" s="33"/>
      <c r="D49" s="84">
        <v>33747992.177000001</v>
      </c>
      <c r="E49" s="85">
        <v>891824847.66000104</v>
      </c>
      <c r="F49" s="21">
        <v>44</v>
      </c>
      <c r="G49" s="19">
        <v>17019910</v>
      </c>
      <c r="H49" s="71" t="s">
        <v>48</v>
      </c>
      <c r="I49" s="20">
        <v>420000</v>
      </c>
      <c r="J49" s="20">
        <v>4343523.24</v>
      </c>
    </row>
    <row r="50" spans="1:12" ht="23.25" customHeight="1" x14ac:dyDescent="0.45">
      <c r="A50" s="86"/>
      <c r="B50" s="86"/>
      <c r="C50" s="87"/>
      <c r="D50" s="38"/>
      <c r="E50" s="39"/>
      <c r="F50" s="21">
        <v>45</v>
      </c>
      <c r="G50" s="19">
        <v>40119010</v>
      </c>
      <c r="H50" s="88" t="s">
        <v>60</v>
      </c>
      <c r="I50" s="20">
        <v>55361</v>
      </c>
      <c r="J50" s="20">
        <v>4242832.8</v>
      </c>
    </row>
    <row r="51" spans="1:12" ht="23.25" customHeight="1" x14ac:dyDescent="0.35">
      <c r="B51" s="89"/>
      <c r="F51" s="21">
        <v>46</v>
      </c>
      <c r="G51" s="19">
        <v>21011291</v>
      </c>
      <c r="H51" s="57" t="s">
        <v>36</v>
      </c>
      <c r="I51" s="20">
        <v>36258.480000000003</v>
      </c>
      <c r="J51" s="20">
        <v>4078824.37</v>
      </c>
    </row>
    <row r="52" spans="1:12" ht="27" customHeight="1" x14ac:dyDescent="0.35">
      <c r="D52" s="90"/>
      <c r="F52" s="21">
        <v>47</v>
      </c>
      <c r="G52" s="19">
        <v>84089010</v>
      </c>
      <c r="H52" s="57" t="s">
        <v>61</v>
      </c>
      <c r="I52" s="20">
        <v>12577</v>
      </c>
      <c r="J52" s="20">
        <v>4026199.82</v>
      </c>
    </row>
    <row r="53" spans="1:12" ht="23.25" customHeight="1" x14ac:dyDescent="0.35">
      <c r="F53" s="21">
        <v>48</v>
      </c>
      <c r="G53" s="19">
        <v>87033371</v>
      </c>
      <c r="H53" s="57" t="s">
        <v>35</v>
      </c>
      <c r="I53" s="20">
        <v>10595</v>
      </c>
      <c r="J53" s="20">
        <v>3824409.98</v>
      </c>
    </row>
    <row r="54" spans="1:12" ht="23.25" customHeight="1" x14ac:dyDescent="0.35">
      <c r="F54" s="21">
        <v>49</v>
      </c>
      <c r="G54" s="19">
        <v>10063099</v>
      </c>
      <c r="H54" s="57" t="s">
        <v>62</v>
      </c>
      <c r="I54" s="20">
        <v>180000</v>
      </c>
      <c r="J54" s="20">
        <v>3758680.03</v>
      </c>
    </row>
    <row r="55" spans="1:12" ht="23.25" customHeight="1" x14ac:dyDescent="0.35">
      <c r="F55" s="21">
        <v>50</v>
      </c>
      <c r="G55" s="19">
        <v>84243000</v>
      </c>
      <c r="H55" s="57" t="s">
        <v>63</v>
      </c>
      <c r="I55" s="20">
        <v>19990</v>
      </c>
      <c r="J55" s="20">
        <v>3670940</v>
      </c>
    </row>
    <row r="56" spans="1:12" ht="23.25" customHeight="1" x14ac:dyDescent="0.35">
      <c r="B56" s="54"/>
      <c r="C56" s="37"/>
      <c r="D56" s="91"/>
      <c r="E56" s="92"/>
      <c r="F56" s="93" t="s">
        <v>13</v>
      </c>
      <c r="G56" s="94"/>
      <c r="H56" s="75"/>
      <c r="I56" s="95">
        <f>SUM(I6:I55)</f>
        <v>24251623.344000004</v>
      </c>
      <c r="J56" s="96">
        <f>SUM(J6:J55)</f>
        <v>573272806.30000007</v>
      </c>
    </row>
    <row r="57" spans="1:12" ht="23.25" customHeight="1" x14ac:dyDescent="0.35">
      <c r="B57" s="54"/>
      <c r="C57" s="51"/>
      <c r="D57" s="97"/>
      <c r="E57" s="98"/>
      <c r="F57" s="99" t="s">
        <v>14</v>
      </c>
      <c r="G57" s="94"/>
      <c r="H57" s="75"/>
      <c r="I57" s="100">
        <f>I58-I56</f>
        <v>9496368.8329999968</v>
      </c>
      <c r="J57" s="101">
        <f>J58-J56</f>
        <v>318552041.36000097</v>
      </c>
    </row>
    <row r="58" spans="1:12" ht="22.5" customHeight="1" x14ac:dyDescent="0.35">
      <c r="B58" s="54"/>
      <c r="C58" s="37"/>
      <c r="D58" s="91"/>
      <c r="E58" s="48"/>
      <c r="F58" s="163" t="s">
        <v>17</v>
      </c>
      <c r="G58" s="163"/>
      <c r="H58" s="72"/>
      <c r="I58" s="108">
        <v>33747992.177000001</v>
      </c>
      <c r="J58" s="34">
        <v>891824847.66000104</v>
      </c>
    </row>
    <row r="59" spans="1:12" ht="23.25" customHeight="1" x14ac:dyDescent="0.35">
      <c r="B59" s="102"/>
      <c r="C59" s="103"/>
      <c r="D59" s="104"/>
      <c r="E59" s="105"/>
      <c r="H59" s="106"/>
      <c r="I59" s="46"/>
      <c r="J59" s="107"/>
      <c r="K59" s="46"/>
      <c r="L59" s="46"/>
    </row>
    <row r="60" spans="1:12" ht="23.25" customHeight="1" x14ac:dyDescent="0.35">
      <c r="B60" s="102"/>
      <c r="C60" s="103"/>
      <c r="D60" s="104"/>
      <c r="E60" s="105"/>
      <c r="H60" s="106"/>
      <c r="I60" s="46"/>
      <c r="J60" s="107"/>
      <c r="K60" s="46"/>
      <c r="L60" s="46"/>
    </row>
    <row r="61" spans="1:12" ht="23.25" customHeight="1" x14ac:dyDescent="0.35">
      <c r="B61" s="102"/>
      <c r="C61" s="103"/>
      <c r="D61" s="104"/>
      <c r="E61" s="105"/>
      <c r="H61" s="106"/>
      <c r="I61" s="46"/>
      <c r="J61" s="107"/>
      <c r="K61" s="46"/>
      <c r="L61" s="46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7" right="0.26" top="0.75" bottom="0.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workbookViewId="0">
      <selection activeCell="N12" sqref="N12"/>
    </sheetView>
  </sheetViews>
  <sheetFormatPr defaultRowHeight="15" x14ac:dyDescent="0.25"/>
  <cols>
    <col min="1" max="1" width="0.5703125" customWidth="1"/>
    <col min="3" max="3" width="28.7109375" customWidth="1"/>
    <col min="5" max="5" width="10.85546875" customWidth="1"/>
    <col min="6" max="6" width="17" customWidth="1"/>
    <col min="8" max="8" width="27.42578125" customWidth="1"/>
    <col min="10" max="10" width="11.140625" customWidth="1"/>
    <col min="11" max="11" width="16.85546875" customWidth="1"/>
  </cols>
  <sheetData>
    <row r="1" spans="1:11" ht="21" x14ac:dyDescent="0.35">
      <c r="A1" s="169" t="s">
        <v>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1" x14ac:dyDescent="0.35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" x14ac:dyDescent="0.35">
      <c r="A3" s="169" t="s">
        <v>68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1" x14ac:dyDescent="0.35">
      <c r="A4" s="109"/>
      <c r="B4" s="159"/>
      <c r="C4" s="109" t="s">
        <v>69</v>
      </c>
      <c r="D4" s="109"/>
      <c r="E4" s="109"/>
      <c r="F4" s="109"/>
      <c r="G4" s="109"/>
      <c r="H4" s="109" t="s">
        <v>70</v>
      </c>
      <c r="I4" s="109"/>
      <c r="J4" s="109"/>
      <c r="K4" s="109"/>
    </row>
    <row r="5" spans="1:11" ht="21" x14ac:dyDescent="0.35">
      <c r="A5" s="110"/>
      <c r="B5" s="111" t="s">
        <v>71</v>
      </c>
      <c r="C5" s="170" t="s">
        <v>72</v>
      </c>
      <c r="D5" s="170"/>
      <c r="E5" s="170"/>
      <c r="F5" s="170"/>
      <c r="G5" s="160" t="s">
        <v>71</v>
      </c>
      <c r="H5" s="170" t="s">
        <v>73</v>
      </c>
      <c r="I5" s="170"/>
      <c r="J5" s="170"/>
      <c r="K5" s="170"/>
    </row>
    <row r="6" spans="1:11" ht="21" x14ac:dyDescent="0.35">
      <c r="A6" s="110"/>
      <c r="B6" s="112" t="s">
        <v>74</v>
      </c>
      <c r="C6" s="113" t="s">
        <v>5</v>
      </c>
      <c r="D6" s="113" t="s">
        <v>6</v>
      </c>
      <c r="E6" s="113" t="s">
        <v>15</v>
      </c>
      <c r="F6" s="113" t="s">
        <v>8</v>
      </c>
      <c r="G6" s="114" t="s">
        <v>74</v>
      </c>
      <c r="H6" s="113" t="s">
        <v>5</v>
      </c>
      <c r="I6" s="113" t="s">
        <v>6</v>
      </c>
      <c r="J6" s="113" t="s">
        <v>15</v>
      </c>
      <c r="K6" s="113" t="s">
        <v>75</v>
      </c>
    </row>
    <row r="7" spans="1:11" ht="21" x14ac:dyDescent="0.35">
      <c r="A7" s="110"/>
      <c r="B7" s="161">
        <v>1</v>
      </c>
      <c r="C7" s="115" t="s">
        <v>76</v>
      </c>
      <c r="D7" s="116" t="s">
        <v>77</v>
      </c>
      <c r="E7" s="115">
        <v>7.184800000000001</v>
      </c>
      <c r="F7" s="20">
        <v>12176546.93</v>
      </c>
      <c r="G7" s="161">
        <v>1</v>
      </c>
      <c r="H7" s="115" t="s">
        <v>78</v>
      </c>
      <c r="I7" s="115">
        <v>24029020</v>
      </c>
      <c r="J7" s="20">
        <v>312.15780000000007</v>
      </c>
      <c r="K7" s="20">
        <v>113729525.28</v>
      </c>
    </row>
    <row r="8" spans="1:11" ht="21" x14ac:dyDescent="0.35">
      <c r="A8" s="110"/>
      <c r="B8" s="161">
        <v>2</v>
      </c>
      <c r="C8" s="115" t="s">
        <v>79</v>
      </c>
      <c r="D8" s="117" t="s">
        <v>80</v>
      </c>
      <c r="E8" s="118">
        <v>101.20099999999999</v>
      </c>
      <c r="F8" s="118">
        <v>8635689.6099999994</v>
      </c>
      <c r="G8" s="161">
        <v>2</v>
      </c>
      <c r="H8" s="115" t="s">
        <v>81</v>
      </c>
      <c r="I8" s="115">
        <v>84159019</v>
      </c>
      <c r="J8" s="20">
        <v>120.08425</v>
      </c>
      <c r="K8" s="20">
        <v>12224449.420000002</v>
      </c>
    </row>
    <row r="9" spans="1:11" ht="21" x14ac:dyDescent="0.35">
      <c r="A9" s="110"/>
      <c r="B9" s="161">
        <v>3</v>
      </c>
      <c r="C9" s="119" t="s">
        <v>82</v>
      </c>
      <c r="D9" s="120">
        <v>94036090</v>
      </c>
      <c r="E9" s="115">
        <v>887.20780000000002</v>
      </c>
      <c r="F9" s="20">
        <v>7000385.6299999999</v>
      </c>
      <c r="G9" s="161">
        <v>3</v>
      </c>
      <c r="H9" s="115" t="s">
        <v>83</v>
      </c>
      <c r="I9" s="115">
        <v>87021099</v>
      </c>
      <c r="J9" s="20">
        <v>34.530119999999997</v>
      </c>
      <c r="K9" s="20">
        <v>9104318.0599999987</v>
      </c>
    </row>
    <row r="10" spans="1:11" ht="21" x14ac:dyDescent="0.35">
      <c r="A10" s="110"/>
      <c r="B10" s="161">
        <v>4</v>
      </c>
      <c r="C10" s="115" t="s">
        <v>84</v>
      </c>
      <c r="D10" s="117" t="s">
        <v>85</v>
      </c>
      <c r="E10" s="118">
        <v>2.72</v>
      </c>
      <c r="F10" s="118">
        <v>4086328.5</v>
      </c>
      <c r="G10" s="161">
        <v>4</v>
      </c>
      <c r="H10" s="121" t="s">
        <v>86</v>
      </c>
      <c r="I10" s="115">
        <v>11071000</v>
      </c>
      <c r="J10" s="20">
        <v>594.1</v>
      </c>
      <c r="K10" s="20">
        <v>8403679.2100000009</v>
      </c>
    </row>
    <row r="11" spans="1:11" ht="21" x14ac:dyDescent="0.35">
      <c r="A11" s="110"/>
      <c r="B11" s="161">
        <v>5</v>
      </c>
      <c r="C11" s="119" t="s">
        <v>87</v>
      </c>
      <c r="D11" s="118" t="s">
        <v>88</v>
      </c>
      <c r="E11" s="118">
        <v>21.299999999999997</v>
      </c>
      <c r="F11" s="118">
        <v>3872174.62</v>
      </c>
      <c r="G11" s="161">
        <v>5</v>
      </c>
      <c r="H11" s="115" t="s">
        <v>89</v>
      </c>
      <c r="I11" s="115">
        <v>69072394</v>
      </c>
      <c r="J11" s="20">
        <v>564.23400000000004</v>
      </c>
      <c r="K11" s="20">
        <v>7301908.8799999999</v>
      </c>
    </row>
    <row r="12" spans="1:11" ht="21" x14ac:dyDescent="0.35">
      <c r="A12" s="110"/>
      <c r="B12" s="161">
        <v>6</v>
      </c>
      <c r="C12" s="119" t="s">
        <v>90</v>
      </c>
      <c r="D12" s="118" t="s">
        <v>91</v>
      </c>
      <c r="E12" s="118">
        <v>7</v>
      </c>
      <c r="F12" s="118">
        <v>635651.1</v>
      </c>
      <c r="G12" s="161">
        <v>6</v>
      </c>
      <c r="H12" s="122" t="s">
        <v>92</v>
      </c>
      <c r="I12" s="115">
        <v>73081090</v>
      </c>
      <c r="J12" s="20">
        <v>181.73</v>
      </c>
      <c r="K12" s="20">
        <v>6336702.2000000002</v>
      </c>
    </row>
    <row r="13" spans="1:11" ht="21" x14ac:dyDescent="0.35">
      <c r="A13" s="110"/>
      <c r="B13" s="161"/>
      <c r="C13" s="115"/>
      <c r="D13" s="115"/>
      <c r="E13" s="118"/>
      <c r="F13" s="118"/>
      <c r="G13" s="161">
        <v>7</v>
      </c>
      <c r="H13" s="115" t="s">
        <v>93</v>
      </c>
      <c r="I13" s="115">
        <v>40111000</v>
      </c>
      <c r="J13" s="20">
        <v>258.56015000000002</v>
      </c>
      <c r="K13" s="20">
        <v>6246510.6599999992</v>
      </c>
    </row>
    <row r="14" spans="1:11" ht="21" x14ac:dyDescent="0.35">
      <c r="A14" s="110"/>
      <c r="B14" s="161"/>
      <c r="C14" s="115"/>
      <c r="D14" s="115"/>
      <c r="E14" s="118"/>
      <c r="F14" s="118"/>
      <c r="G14" s="161">
        <v>8</v>
      </c>
      <c r="H14" s="115" t="s">
        <v>94</v>
      </c>
      <c r="I14" s="115">
        <v>87141090</v>
      </c>
      <c r="J14" s="20">
        <v>170.85</v>
      </c>
      <c r="K14" s="20">
        <v>4805474.6300000008</v>
      </c>
    </row>
    <row r="15" spans="1:11" ht="21" x14ac:dyDescent="0.35">
      <c r="A15" s="110"/>
      <c r="B15" s="161"/>
      <c r="C15" s="115"/>
      <c r="D15" s="115"/>
      <c r="E15" s="20"/>
      <c r="F15" s="20"/>
      <c r="G15" s="161">
        <v>9</v>
      </c>
      <c r="H15" s="115" t="s">
        <v>95</v>
      </c>
      <c r="I15" s="115">
        <v>73089099</v>
      </c>
      <c r="J15" s="20">
        <v>19.558</v>
      </c>
      <c r="K15" s="20">
        <v>3427850.38</v>
      </c>
    </row>
    <row r="16" spans="1:11" ht="21" x14ac:dyDescent="0.35">
      <c r="A16" s="110"/>
      <c r="B16" s="161"/>
      <c r="C16" s="115"/>
      <c r="D16" s="115"/>
      <c r="E16" s="20"/>
      <c r="F16" s="20"/>
      <c r="G16" s="161">
        <v>10</v>
      </c>
      <c r="H16" s="115" t="s">
        <v>96</v>
      </c>
      <c r="I16" s="115">
        <v>82059000</v>
      </c>
      <c r="J16" s="20">
        <v>17.60303</v>
      </c>
      <c r="K16" s="20">
        <v>2501710.31</v>
      </c>
    </row>
    <row r="17" spans="1:11" ht="21" x14ac:dyDescent="0.35">
      <c r="A17" s="110"/>
      <c r="B17" s="115"/>
      <c r="C17" s="123" t="s">
        <v>97</v>
      </c>
      <c r="D17" s="123"/>
      <c r="E17" s="124">
        <f>SUM(E7:E16)</f>
        <v>1026.6136000000001</v>
      </c>
      <c r="F17" s="124">
        <f>SUM(F7:F16)</f>
        <v>36406776.390000001</v>
      </c>
      <c r="G17" s="161"/>
      <c r="H17" s="123" t="s">
        <v>98</v>
      </c>
      <c r="I17" s="123"/>
      <c r="J17" s="125">
        <v>2273.40735</v>
      </c>
      <c r="K17" s="125">
        <v>174082129.02999997</v>
      </c>
    </row>
    <row r="18" spans="1:11" ht="21" x14ac:dyDescent="0.35">
      <c r="A18" s="110"/>
      <c r="B18" s="171" t="s">
        <v>14</v>
      </c>
      <c r="C18" s="171"/>
      <c r="D18" s="171"/>
      <c r="E18" s="20">
        <v>0</v>
      </c>
      <c r="F18" s="20">
        <v>0</v>
      </c>
      <c r="G18" s="172" t="s">
        <v>14</v>
      </c>
      <c r="H18" s="173"/>
      <c r="I18" s="173"/>
      <c r="J18" s="126">
        <v>554.65355000000011</v>
      </c>
      <c r="K18" s="126">
        <v>23358337.160000004</v>
      </c>
    </row>
    <row r="19" spans="1:11" ht="21" x14ac:dyDescent="0.35">
      <c r="A19" s="110"/>
      <c r="B19" s="127"/>
      <c r="C19" s="166" t="s">
        <v>99</v>
      </c>
      <c r="D19" s="167"/>
      <c r="E19" s="124">
        <v>1026.6099999999999</v>
      </c>
      <c r="F19" s="124">
        <v>36406776.390000001</v>
      </c>
      <c r="G19" s="128"/>
      <c r="H19" s="168" t="s">
        <v>100</v>
      </c>
      <c r="I19" s="168"/>
      <c r="J19" s="123">
        <v>2828.0608999999999</v>
      </c>
      <c r="K19" s="125">
        <v>197440466.18999997</v>
      </c>
    </row>
    <row r="20" spans="1:11" ht="21" x14ac:dyDescent="0.35">
      <c r="A20" s="110" t="s">
        <v>101</v>
      </c>
      <c r="B20" s="110"/>
      <c r="C20" s="110"/>
      <c r="D20" s="110"/>
      <c r="E20" s="110"/>
      <c r="F20" s="110"/>
      <c r="G20" s="110" t="s">
        <v>102</v>
      </c>
      <c r="H20" s="110"/>
      <c r="I20" s="110"/>
      <c r="J20" s="110"/>
      <c r="K20" s="110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G15" sqref="G15"/>
    </sheetView>
  </sheetViews>
  <sheetFormatPr defaultRowHeight="14.25" x14ac:dyDescent="0.25"/>
  <cols>
    <col min="1" max="2" width="11" style="158" customWidth="1"/>
    <col min="3" max="3" width="42" style="158" customWidth="1"/>
    <col min="4" max="4" width="17.42578125" style="158" customWidth="1"/>
    <col min="5" max="5" width="20.28515625" style="158" customWidth="1"/>
    <col min="6" max="6" width="18.42578125" style="157" customWidth="1"/>
    <col min="7" max="7" width="23.5703125" style="157" customWidth="1"/>
    <col min="8" max="239" width="9.140625" style="158"/>
    <col min="240" max="240" width="11" style="158" customWidth="1"/>
    <col min="241" max="241" width="51.42578125" style="158" customWidth="1"/>
    <col min="242" max="243" width="44.28515625" style="158" customWidth="1"/>
    <col min="244" max="244" width="3.85546875" style="158" customWidth="1"/>
    <col min="245" max="246" width="23.5703125" style="158" customWidth="1"/>
    <col min="247" max="247" width="20.5703125" style="158" customWidth="1"/>
    <col min="248" max="249" width="14.7109375" style="158" customWidth="1"/>
    <col min="250" max="495" width="9.140625" style="158"/>
    <col min="496" max="496" width="11" style="158" customWidth="1"/>
    <col min="497" max="497" width="51.42578125" style="158" customWidth="1"/>
    <col min="498" max="499" width="44.28515625" style="158" customWidth="1"/>
    <col min="500" max="500" width="3.85546875" style="158" customWidth="1"/>
    <col min="501" max="502" width="23.5703125" style="158" customWidth="1"/>
    <col min="503" max="503" width="20.5703125" style="158" customWidth="1"/>
    <col min="504" max="505" width="14.7109375" style="158" customWidth="1"/>
    <col min="506" max="751" width="9.140625" style="158"/>
    <col min="752" max="752" width="11" style="158" customWidth="1"/>
    <col min="753" max="753" width="51.42578125" style="158" customWidth="1"/>
    <col min="754" max="755" width="44.28515625" style="158" customWidth="1"/>
    <col min="756" max="756" width="3.85546875" style="158" customWidth="1"/>
    <col min="757" max="758" width="23.5703125" style="158" customWidth="1"/>
    <col min="759" max="759" width="20.5703125" style="158" customWidth="1"/>
    <col min="760" max="761" width="14.7109375" style="158" customWidth="1"/>
    <col min="762" max="1007" width="9.140625" style="158"/>
    <col min="1008" max="1008" width="11" style="158" customWidth="1"/>
    <col min="1009" max="1009" width="51.42578125" style="158" customWidth="1"/>
    <col min="1010" max="1011" width="44.28515625" style="158" customWidth="1"/>
    <col min="1012" max="1012" width="3.85546875" style="158" customWidth="1"/>
    <col min="1013" max="1014" width="23.5703125" style="158" customWidth="1"/>
    <col min="1015" max="1015" width="20.5703125" style="158" customWidth="1"/>
    <col min="1016" max="1017" width="14.7109375" style="158" customWidth="1"/>
    <col min="1018" max="1263" width="9.140625" style="158"/>
    <col min="1264" max="1264" width="11" style="158" customWidth="1"/>
    <col min="1265" max="1265" width="51.42578125" style="158" customWidth="1"/>
    <col min="1266" max="1267" width="44.28515625" style="158" customWidth="1"/>
    <col min="1268" max="1268" width="3.85546875" style="158" customWidth="1"/>
    <col min="1269" max="1270" width="23.5703125" style="158" customWidth="1"/>
    <col min="1271" max="1271" width="20.5703125" style="158" customWidth="1"/>
    <col min="1272" max="1273" width="14.7109375" style="158" customWidth="1"/>
    <col min="1274" max="1519" width="9.140625" style="158"/>
    <col min="1520" max="1520" width="11" style="158" customWidth="1"/>
    <col min="1521" max="1521" width="51.42578125" style="158" customWidth="1"/>
    <col min="1522" max="1523" width="44.28515625" style="158" customWidth="1"/>
    <col min="1524" max="1524" width="3.85546875" style="158" customWidth="1"/>
    <col min="1525" max="1526" width="23.5703125" style="158" customWidth="1"/>
    <col min="1527" max="1527" width="20.5703125" style="158" customWidth="1"/>
    <col min="1528" max="1529" width="14.7109375" style="158" customWidth="1"/>
    <col min="1530" max="1775" width="9.140625" style="158"/>
    <col min="1776" max="1776" width="11" style="158" customWidth="1"/>
    <col min="1777" max="1777" width="51.42578125" style="158" customWidth="1"/>
    <col min="1778" max="1779" width="44.28515625" style="158" customWidth="1"/>
    <col min="1780" max="1780" width="3.85546875" style="158" customWidth="1"/>
    <col min="1781" max="1782" width="23.5703125" style="158" customWidth="1"/>
    <col min="1783" max="1783" width="20.5703125" style="158" customWidth="1"/>
    <col min="1784" max="1785" width="14.7109375" style="158" customWidth="1"/>
    <col min="1786" max="2031" width="9.140625" style="158"/>
    <col min="2032" max="2032" width="11" style="158" customWidth="1"/>
    <col min="2033" max="2033" width="51.42578125" style="158" customWidth="1"/>
    <col min="2034" max="2035" width="44.28515625" style="158" customWidth="1"/>
    <col min="2036" max="2036" width="3.85546875" style="158" customWidth="1"/>
    <col min="2037" max="2038" width="23.5703125" style="158" customWidth="1"/>
    <col min="2039" max="2039" width="20.5703125" style="158" customWidth="1"/>
    <col min="2040" max="2041" width="14.7109375" style="158" customWidth="1"/>
    <col min="2042" max="2287" width="9.140625" style="158"/>
    <col min="2288" max="2288" width="11" style="158" customWidth="1"/>
    <col min="2289" max="2289" width="51.42578125" style="158" customWidth="1"/>
    <col min="2290" max="2291" width="44.28515625" style="158" customWidth="1"/>
    <col min="2292" max="2292" width="3.85546875" style="158" customWidth="1"/>
    <col min="2293" max="2294" width="23.5703125" style="158" customWidth="1"/>
    <col min="2295" max="2295" width="20.5703125" style="158" customWidth="1"/>
    <col min="2296" max="2297" width="14.7109375" style="158" customWidth="1"/>
    <col min="2298" max="2543" width="9.140625" style="158"/>
    <col min="2544" max="2544" width="11" style="158" customWidth="1"/>
    <col min="2545" max="2545" width="51.42578125" style="158" customWidth="1"/>
    <col min="2546" max="2547" width="44.28515625" style="158" customWidth="1"/>
    <col min="2548" max="2548" width="3.85546875" style="158" customWidth="1"/>
    <col min="2549" max="2550" width="23.5703125" style="158" customWidth="1"/>
    <col min="2551" max="2551" width="20.5703125" style="158" customWidth="1"/>
    <col min="2552" max="2553" width="14.7109375" style="158" customWidth="1"/>
    <col min="2554" max="2799" width="9.140625" style="158"/>
    <col min="2800" max="2800" width="11" style="158" customWidth="1"/>
    <col min="2801" max="2801" width="51.42578125" style="158" customWidth="1"/>
    <col min="2802" max="2803" width="44.28515625" style="158" customWidth="1"/>
    <col min="2804" max="2804" width="3.85546875" style="158" customWidth="1"/>
    <col min="2805" max="2806" width="23.5703125" style="158" customWidth="1"/>
    <col min="2807" max="2807" width="20.5703125" style="158" customWidth="1"/>
    <col min="2808" max="2809" width="14.7109375" style="158" customWidth="1"/>
    <col min="2810" max="3055" width="9.140625" style="158"/>
    <col min="3056" max="3056" width="11" style="158" customWidth="1"/>
    <col min="3057" max="3057" width="51.42578125" style="158" customWidth="1"/>
    <col min="3058" max="3059" width="44.28515625" style="158" customWidth="1"/>
    <col min="3060" max="3060" width="3.85546875" style="158" customWidth="1"/>
    <col min="3061" max="3062" width="23.5703125" style="158" customWidth="1"/>
    <col min="3063" max="3063" width="20.5703125" style="158" customWidth="1"/>
    <col min="3064" max="3065" width="14.7109375" style="158" customWidth="1"/>
    <col min="3066" max="3311" width="9.140625" style="158"/>
    <col min="3312" max="3312" width="11" style="158" customWidth="1"/>
    <col min="3313" max="3313" width="51.42578125" style="158" customWidth="1"/>
    <col min="3314" max="3315" width="44.28515625" style="158" customWidth="1"/>
    <col min="3316" max="3316" width="3.85546875" style="158" customWidth="1"/>
    <col min="3317" max="3318" width="23.5703125" style="158" customWidth="1"/>
    <col min="3319" max="3319" width="20.5703125" style="158" customWidth="1"/>
    <col min="3320" max="3321" width="14.7109375" style="158" customWidth="1"/>
    <col min="3322" max="3567" width="9.140625" style="158"/>
    <col min="3568" max="3568" width="11" style="158" customWidth="1"/>
    <col min="3569" max="3569" width="51.42578125" style="158" customWidth="1"/>
    <col min="3570" max="3571" width="44.28515625" style="158" customWidth="1"/>
    <col min="3572" max="3572" width="3.85546875" style="158" customWidth="1"/>
    <col min="3573" max="3574" width="23.5703125" style="158" customWidth="1"/>
    <col min="3575" max="3575" width="20.5703125" style="158" customWidth="1"/>
    <col min="3576" max="3577" width="14.7109375" style="158" customWidth="1"/>
    <col min="3578" max="3823" width="9.140625" style="158"/>
    <col min="3824" max="3824" width="11" style="158" customWidth="1"/>
    <col min="3825" max="3825" width="51.42578125" style="158" customWidth="1"/>
    <col min="3826" max="3827" width="44.28515625" style="158" customWidth="1"/>
    <col min="3828" max="3828" width="3.85546875" style="158" customWidth="1"/>
    <col min="3829" max="3830" width="23.5703125" style="158" customWidth="1"/>
    <col min="3831" max="3831" width="20.5703125" style="158" customWidth="1"/>
    <col min="3832" max="3833" width="14.7109375" style="158" customWidth="1"/>
    <col min="3834" max="4079" width="9.140625" style="158"/>
    <col min="4080" max="4080" width="11" style="158" customWidth="1"/>
    <col min="4081" max="4081" width="51.42578125" style="158" customWidth="1"/>
    <col min="4082" max="4083" width="44.28515625" style="158" customWidth="1"/>
    <col min="4084" max="4084" width="3.85546875" style="158" customWidth="1"/>
    <col min="4085" max="4086" width="23.5703125" style="158" customWidth="1"/>
    <col min="4087" max="4087" width="20.5703125" style="158" customWidth="1"/>
    <col min="4088" max="4089" width="14.7109375" style="158" customWidth="1"/>
    <col min="4090" max="4335" width="9.140625" style="158"/>
    <col min="4336" max="4336" width="11" style="158" customWidth="1"/>
    <col min="4337" max="4337" width="51.42578125" style="158" customWidth="1"/>
    <col min="4338" max="4339" width="44.28515625" style="158" customWidth="1"/>
    <col min="4340" max="4340" width="3.85546875" style="158" customWidth="1"/>
    <col min="4341" max="4342" width="23.5703125" style="158" customWidth="1"/>
    <col min="4343" max="4343" width="20.5703125" style="158" customWidth="1"/>
    <col min="4344" max="4345" width="14.7109375" style="158" customWidth="1"/>
    <col min="4346" max="4591" width="9.140625" style="158"/>
    <col min="4592" max="4592" width="11" style="158" customWidth="1"/>
    <col min="4593" max="4593" width="51.42578125" style="158" customWidth="1"/>
    <col min="4594" max="4595" width="44.28515625" style="158" customWidth="1"/>
    <col min="4596" max="4596" width="3.85546875" style="158" customWidth="1"/>
    <col min="4597" max="4598" width="23.5703125" style="158" customWidth="1"/>
    <col min="4599" max="4599" width="20.5703125" style="158" customWidth="1"/>
    <col min="4600" max="4601" width="14.7109375" style="158" customWidth="1"/>
    <col min="4602" max="4847" width="9.140625" style="158"/>
    <col min="4848" max="4848" width="11" style="158" customWidth="1"/>
    <col min="4849" max="4849" width="51.42578125" style="158" customWidth="1"/>
    <col min="4850" max="4851" width="44.28515625" style="158" customWidth="1"/>
    <col min="4852" max="4852" width="3.85546875" style="158" customWidth="1"/>
    <col min="4853" max="4854" width="23.5703125" style="158" customWidth="1"/>
    <col min="4855" max="4855" width="20.5703125" style="158" customWidth="1"/>
    <col min="4856" max="4857" width="14.7109375" style="158" customWidth="1"/>
    <col min="4858" max="5103" width="9.140625" style="158"/>
    <col min="5104" max="5104" width="11" style="158" customWidth="1"/>
    <col min="5105" max="5105" width="51.42578125" style="158" customWidth="1"/>
    <col min="5106" max="5107" width="44.28515625" style="158" customWidth="1"/>
    <col min="5108" max="5108" width="3.85546875" style="158" customWidth="1"/>
    <col min="5109" max="5110" width="23.5703125" style="158" customWidth="1"/>
    <col min="5111" max="5111" width="20.5703125" style="158" customWidth="1"/>
    <col min="5112" max="5113" width="14.7109375" style="158" customWidth="1"/>
    <col min="5114" max="5359" width="9.140625" style="158"/>
    <col min="5360" max="5360" width="11" style="158" customWidth="1"/>
    <col min="5361" max="5361" width="51.42578125" style="158" customWidth="1"/>
    <col min="5362" max="5363" width="44.28515625" style="158" customWidth="1"/>
    <col min="5364" max="5364" width="3.85546875" style="158" customWidth="1"/>
    <col min="5365" max="5366" width="23.5703125" style="158" customWidth="1"/>
    <col min="5367" max="5367" width="20.5703125" style="158" customWidth="1"/>
    <col min="5368" max="5369" width="14.7109375" style="158" customWidth="1"/>
    <col min="5370" max="5615" width="9.140625" style="158"/>
    <col min="5616" max="5616" width="11" style="158" customWidth="1"/>
    <col min="5617" max="5617" width="51.42578125" style="158" customWidth="1"/>
    <col min="5618" max="5619" width="44.28515625" style="158" customWidth="1"/>
    <col min="5620" max="5620" width="3.85546875" style="158" customWidth="1"/>
    <col min="5621" max="5622" width="23.5703125" style="158" customWidth="1"/>
    <col min="5623" max="5623" width="20.5703125" style="158" customWidth="1"/>
    <col min="5624" max="5625" width="14.7109375" style="158" customWidth="1"/>
    <col min="5626" max="5871" width="9.140625" style="158"/>
    <col min="5872" max="5872" width="11" style="158" customWidth="1"/>
    <col min="5873" max="5873" width="51.42578125" style="158" customWidth="1"/>
    <col min="5874" max="5875" width="44.28515625" style="158" customWidth="1"/>
    <col min="5876" max="5876" width="3.85546875" style="158" customWidth="1"/>
    <col min="5877" max="5878" width="23.5703125" style="158" customWidth="1"/>
    <col min="5879" max="5879" width="20.5703125" style="158" customWidth="1"/>
    <col min="5880" max="5881" width="14.7109375" style="158" customWidth="1"/>
    <col min="5882" max="6127" width="9.140625" style="158"/>
    <col min="6128" max="6128" width="11" style="158" customWidth="1"/>
    <col min="6129" max="6129" width="51.42578125" style="158" customWidth="1"/>
    <col min="6130" max="6131" width="44.28515625" style="158" customWidth="1"/>
    <col min="6132" max="6132" width="3.85546875" style="158" customWidth="1"/>
    <col min="6133" max="6134" width="23.5703125" style="158" customWidth="1"/>
    <col min="6135" max="6135" width="20.5703125" style="158" customWidth="1"/>
    <col min="6136" max="6137" width="14.7109375" style="158" customWidth="1"/>
    <col min="6138" max="6383" width="9.140625" style="158"/>
    <col min="6384" max="6384" width="11" style="158" customWidth="1"/>
    <col min="6385" max="6385" width="51.42578125" style="158" customWidth="1"/>
    <col min="6386" max="6387" width="44.28515625" style="158" customWidth="1"/>
    <col min="6388" max="6388" width="3.85546875" style="158" customWidth="1"/>
    <col min="6389" max="6390" width="23.5703125" style="158" customWidth="1"/>
    <col min="6391" max="6391" width="20.5703125" style="158" customWidth="1"/>
    <col min="6392" max="6393" width="14.7109375" style="158" customWidth="1"/>
    <col min="6394" max="6639" width="9.140625" style="158"/>
    <col min="6640" max="6640" width="11" style="158" customWidth="1"/>
    <col min="6641" max="6641" width="51.42578125" style="158" customWidth="1"/>
    <col min="6642" max="6643" width="44.28515625" style="158" customWidth="1"/>
    <col min="6644" max="6644" width="3.85546875" style="158" customWidth="1"/>
    <col min="6645" max="6646" width="23.5703125" style="158" customWidth="1"/>
    <col min="6647" max="6647" width="20.5703125" style="158" customWidth="1"/>
    <col min="6648" max="6649" width="14.7109375" style="158" customWidth="1"/>
    <col min="6650" max="6895" width="9.140625" style="158"/>
    <col min="6896" max="6896" width="11" style="158" customWidth="1"/>
    <col min="6897" max="6897" width="51.42578125" style="158" customWidth="1"/>
    <col min="6898" max="6899" width="44.28515625" style="158" customWidth="1"/>
    <col min="6900" max="6900" width="3.85546875" style="158" customWidth="1"/>
    <col min="6901" max="6902" width="23.5703125" style="158" customWidth="1"/>
    <col min="6903" max="6903" width="20.5703125" style="158" customWidth="1"/>
    <col min="6904" max="6905" width="14.7109375" style="158" customWidth="1"/>
    <col min="6906" max="7151" width="9.140625" style="158"/>
    <col min="7152" max="7152" width="11" style="158" customWidth="1"/>
    <col min="7153" max="7153" width="51.42578125" style="158" customWidth="1"/>
    <col min="7154" max="7155" width="44.28515625" style="158" customWidth="1"/>
    <col min="7156" max="7156" width="3.85546875" style="158" customWidth="1"/>
    <col min="7157" max="7158" width="23.5703125" style="158" customWidth="1"/>
    <col min="7159" max="7159" width="20.5703125" style="158" customWidth="1"/>
    <col min="7160" max="7161" width="14.7109375" style="158" customWidth="1"/>
    <col min="7162" max="7407" width="9.140625" style="158"/>
    <col min="7408" max="7408" width="11" style="158" customWidth="1"/>
    <col min="7409" max="7409" width="51.42578125" style="158" customWidth="1"/>
    <col min="7410" max="7411" width="44.28515625" style="158" customWidth="1"/>
    <col min="7412" max="7412" width="3.85546875" style="158" customWidth="1"/>
    <col min="7413" max="7414" width="23.5703125" style="158" customWidth="1"/>
    <col min="7415" max="7415" width="20.5703125" style="158" customWidth="1"/>
    <col min="7416" max="7417" width="14.7109375" style="158" customWidth="1"/>
    <col min="7418" max="7663" width="9.140625" style="158"/>
    <col min="7664" max="7664" width="11" style="158" customWidth="1"/>
    <col min="7665" max="7665" width="51.42578125" style="158" customWidth="1"/>
    <col min="7666" max="7667" width="44.28515625" style="158" customWidth="1"/>
    <col min="7668" max="7668" width="3.85546875" style="158" customWidth="1"/>
    <col min="7669" max="7670" width="23.5703125" style="158" customWidth="1"/>
    <col min="7671" max="7671" width="20.5703125" style="158" customWidth="1"/>
    <col min="7672" max="7673" width="14.7109375" style="158" customWidth="1"/>
    <col min="7674" max="7919" width="9.140625" style="158"/>
    <col min="7920" max="7920" width="11" style="158" customWidth="1"/>
    <col min="7921" max="7921" width="51.42578125" style="158" customWidth="1"/>
    <col min="7922" max="7923" width="44.28515625" style="158" customWidth="1"/>
    <col min="7924" max="7924" width="3.85546875" style="158" customWidth="1"/>
    <col min="7925" max="7926" width="23.5703125" style="158" customWidth="1"/>
    <col min="7927" max="7927" width="20.5703125" style="158" customWidth="1"/>
    <col min="7928" max="7929" width="14.7109375" style="158" customWidth="1"/>
    <col min="7930" max="8175" width="9.140625" style="158"/>
    <col min="8176" max="8176" width="11" style="158" customWidth="1"/>
    <col min="8177" max="8177" width="51.42578125" style="158" customWidth="1"/>
    <col min="8178" max="8179" width="44.28515625" style="158" customWidth="1"/>
    <col min="8180" max="8180" width="3.85546875" style="158" customWidth="1"/>
    <col min="8181" max="8182" width="23.5703125" style="158" customWidth="1"/>
    <col min="8183" max="8183" width="20.5703125" style="158" customWidth="1"/>
    <col min="8184" max="8185" width="14.7109375" style="158" customWidth="1"/>
    <col min="8186" max="8431" width="9.140625" style="158"/>
    <col min="8432" max="8432" width="11" style="158" customWidth="1"/>
    <col min="8433" max="8433" width="51.42578125" style="158" customWidth="1"/>
    <col min="8434" max="8435" width="44.28515625" style="158" customWidth="1"/>
    <col min="8436" max="8436" width="3.85546875" style="158" customWidth="1"/>
    <col min="8437" max="8438" width="23.5703125" style="158" customWidth="1"/>
    <col min="8439" max="8439" width="20.5703125" style="158" customWidth="1"/>
    <col min="8440" max="8441" width="14.7109375" style="158" customWidth="1"/>
    <col min="8442" max="8687" width="9.140625" style="158"/>
    <col min="8688" max="8688" width="11" style="158" customWidth="1"/>
    <col min="8689" max="8689" width="51.42578125" style="158" customWidth="1"/>
    <col min="8690" max="8691" width="44.28515625" style="158" customWidth="1"/>
    <col min="8692" max="8692" width="3.85546875" style="158" customWidth="1"/>
    <col min="8693" max="8694" width="23.5703125" style="158" customWidth="1"/>
    <col min="8695" max="8695" width="20.5703125" style="158" customWidth="1"/>
    <col min="8696" max="8697" width="14.7109375" style="158" customWidth="1"/>
    <col min="8698" max="8943" width="9.140625" style="158"/>
    <col min="8944" max="8944" width="11" style="158" customWidth="1"/>
    <col min="8945" max="8945" width="51.42578125" style="158" customWidth="1"/>
    <col min="8946" max="8947" width="44.28515625" style="158" customWidth="1"/>
    <col min="8948" max="8948" width="3.85546875" style="158" customWidth="1"/>
    <col min="8949" max="8950" width="23.5703125" style="158" customWidth="1"/>
    <col min="8951" max="8951" width="20.5703125" style="158" customWidth="1"/>
    <col min="8952" max="8953" width="14.7109375" style="158" customWidth="1"/>
    <col min="8954" max="9199" width="9.140625" style="158"/>
    <col min="9200" max="9200" width="11" style="158" customWidth="1"/>
    <col min="9201" max="9201" width="51.42578125" style="158" customWidth="1"/>
    <col min="9202" max="9203" width="44.28515625" style="158" customWidth="1"/>
    <col min="9204" max="9204" width="3.85546875" style="158" customWidth="1"/>
    <col min="9205" max="9206" width="23.5703125" style="158" customWidth="1"/>
    <col min="9207" max="9207" width="20.5703125" style="158" customWidth="1"/>
    <col min="9208" max="9209" width="14.7109375" style="158" customWidth="1"/>
    <col min="9210" max="9455" width="9.140625" style="158"/>
    <col min="9456" max="9456" width="11" style="158" customWidth="1"/>
    <col min="9457" max="9457" width="51.42578125" style="158" customWidth="1"/>
    <col min="9458" max="9459" width="44.28515625" style="158" customWidth="1"/>
    <col min="9460" max="9460" width="3.85546875" style="158" customWidth="1"/>
    <col min="9461" max="9462" width="23.5703125" style="158" customWidth="1"/>
    <col min="9463" max="9463" width="20.5703125" style="158" customWidth="1"/>
    <col min="9464" max="9465" width="14.7109375" style="158" customWidth="1"/>
    <col min="9466" max="9711" width="9.140625" style="158"/>
    <col min="9712" max="9712" width="11" style="158" customWidth="1"/>
    <col min="9713" max="9713" width="51.42578125" style="158" customWidth="1"/>
    <col min="9714" max="9715" width="44.28515625" style="158" customWidth="1"/>
    <col min="9716" max="9716" width="3.85546875" style="158" customWidth="1"/>
    <col min="9717" max="9718" width="23.5703125" style="158" customWidth="1"/>
    <col min="9719" max="9719" width="20.5703125" style="158" customWidth="1"/>
    <col min="9720" max="9721" width="14.7109375" style="158" customWidth="1"/>
    <col min="9722" max="9967" width="9.140625" style="158"/>
    <col min="9968" max="9968" width="11" style="158" customWidth="1"/>
    <col min="9969" max="9969" width="51.42578125" style="158" customWidth="1"/>
    <col min="9970" max="9971" width="44.28515625" style="158" customWidth="1"/>
    <col min="9972" max="9972" width="3.85546875" style="158" customWidth="1"/>
    <col min="9973" max="9974" width="23.5703125" style="158" customWidth="1"/>
    <col min="9975" max="9975" width="20.5703125" style="158" customWidth="1"/>
    <col min="9976" max="9977" width="14.7109375" style="158" customWidth="1"/>
    <col min="9978" max="10223" width="9.140625" style="158"/>
    <col min="10224" max="10224" width="11" style="158" customWidth="1"/>
    <col min="10225" max="10225" width="51.42578125" style="158" customWidth="1"/>
    <col min="10226" max="10227" width="44.28515625" style="158" customWidth="1"/>
    <col min="10228" max="10228" width="3.85546875" style="158" customWidth="1"/>
    <col min="10229" max="10230" width="23.5703125" style="158" customWidth="1"/>
    <col min="10231" max="10231" width="20.5703125" style="158" customWidth="1"/>
    <col min="10232" max="10233" width="14.7109375" style="158" customWidth="1"/>
    <col min="10234" max="10479" width="9.140625" style="158"/>
    <col min="10480" max="10480" width="11" style="158" customWidth="1"/>
    <col min="10481" max="10481" width="51.42578125" style="158" customWidth="1"/>
    <col min="10482" max="10483" width="44.28515625" style="158" customWidth="1"/>
    <col min="10484" max="10484" width="3.85546875" style="158" customWidth="1"/>
    <col min="10485" max="10486" width="23.5703125" style="158" customWidth="1"/>
    <col min="10487" max="10487" width="20.5703125" style="158" customWidth="1"/>
    <col min="10488" max="10489" width="14.7109375" style="158" customWidth="1"/>
    <col min="10490" max="10735" width="9.140625" style="158"/>
    <col min="10736" max="10736" width="11" style="158" customWidth="1"/>
    <col min="10737" max="10737" width="51.42578125" style="158" customWidth="1"/>
    <col min="10738" max="10739" width="44.28515625" style="158" customWidth="1"/>
    <col min="10740" max="10740" width="3.85546875" style="158" customWidth="1"/>
    <col min="10741" max="10742" width="23.5703125" style="158" customWidth="1"/>
    <col min="10743" max="10743" width="20.5703125" style="158" customWidth="1"/>
    <col min="10744" max="10745" width="14.7109375" style="158" customWidth="1"/>
    <col min="10746" max="10991" width="9.140625" style="158"/>
    <col min="10992" max="10992" width="11" style="158" customWidth="1"/>
    <col min="10993" max="10993" width="51.42578125" style="158" customWidth="1"/>
    <col min="10994" max="10995" width="44.28515625" style="158" customWidth="1"/>
    <col min="10996" max="10996" width="3.85546875" style="158" customWidth="1"/>
    <col min="10997" max="10998" width="23.5703125" style="158" customWidth="1"/>
    <col min="10999" max="10999" width="20.5703125" style="158" customWidth="1"/>
    <col min="11000" max="11001" width="14.7109375" style="158" customWidth="1"/>
    <col min="11002" max="11247" width="9.140625" style="158"/>
    <col min="11248" max="11248" width="11" style="158" customWidth="1"/>
    <col min="11249" max="11249" width="51.42578125" style="158" customWidth="1"/>
    <col min="11250" max="11251" width="44.28515625" style="158" customWidth="1"/>
    <col min="11252" max="11252" width="3.85546875" style="158" customWidth="1"/>
    <col min="11253" max="11254" width="23.5703125" style="158" customWidth="1"/>
    <col min="11255" max="11255" width="20.5703125" style="158" customWidth="1"/>
    <col min="11256" max="11257" width="14.7109375" style="158" customWidth="1"/>
    <col min="11258" max="11503" width="9.140625" style="158"/>
    <col min="11504" max="11504" width="11" style="158" customWidth="1"/>
    <col min="11505" max="11505" width="51.42578125" style="158" customWidth="1"/>
    <col min="11506" max="11507" width="44.28515625" style="158" customWidth="1"/>
    <col min="11508" max="11508" width="3.85546875" style="158" customWidth="1"/>
    <col min="11509" max="11510" width="23.5703125" style="158" customWidth="1"/>
    <col min="11511" max="11511" width="20.5703125" style="158" customWidth="1"/>
    <col min="11512" max="11513" width="14.7109375" style="158" customWidth="1"/>
    <col min="11514" max="11759" width="9.140625" style="158"/>
    <col min="11760" max="11760" width="11" style="158" customWidth="1"/>
    <col min="11761" max="11761" width="51.42578125" style="158" customWidth="1"/>
    <col min="11762" max="11763" width="44.28515625" style="158" customWidth="1"/>
    <col min="11764" max="11764" width="3.85546875" style="158" customWidth="1"/>
    <col min="11765" max="11766" width="23.5703125" style="158" customWidth="1"/>
    <col min="11767" max="11767" width="20.5703125" style="158" customWidth="1"/>
    <col min="11768" max="11769" width="14.7109375" style="158" customWidth="1"/>
    <col min="11770" max="12015" width="9.140625" style="158"/>
    <col min="12016" max="12016" width="11" style="158" customWidth="1"/>
    <col min="12017" max="12017" width="51.42578125" style="158" customWidth="1"/>
    <col min="12018" max="12019" width="44.28515625" style="158" customWidth="1"/>
    <col min="12020" max="12020" width="3.85546875" style="158" customWidth="1"/>
    <col min="12021" max="12022" width="23.5703125" style="158" customWidth="1"/>
    <col min="12023" max="12023" width="20.5703125" style="158" customWidth="1"/>
    <col min="12024" max="12025" width="14.7109375" style="158" customWidth="1"/>
    <col min="12026" max="12271" width="9.140625" style="158"/>
    <col min="12272" max="12272" width="11" style="158" customWidth="1"/>
    <col min="12273" max="12273" width="51.42578125" style="158" customWidth="1"/>
    <col min="12274" max="12275" width="44.28515625" style="158" customWidth="1"/>
    <col min="12276" max="12276" width="3.85546875" style="158" customWidth="1"/>
    <col min="12277" max="12278" width="23.5703125" style="158" customWidth="1"/>
    <col min="12279" max="12279" width="20.5703125" style="158" customWidth="1"/>
    <col min="12280" max="12281" width="14.7109375" style="158" customWidth="1"/>
    <col min="12282" max="12527" width="9.140625" style="158"/>
    <col min="12528" max="12528" width="11" style="158" customWidth="1"/>
    <col min="12529" max="12529" width="51.42578125" style="158" customWidth="1"/>
    <col min="12530" max="12531" width="44.28515625" style="158" customWidth="1"/>
    <col min="12532" max="12532" width="3.85546875" style="158" customWidth="1"/>
    <col min="12533" max="12534" width="23.5703125" style="158" customWidth="1"/>
    <col min="12535" max="12535" width="20.5703125" style="158" customWidth="1"/>
    <col min="12536" max="12537" width="14.7109375" style="158" customWidth="1"/>
    <col min="12538" max="12783" width="9.140625" style="158"/>
    <col min="12784" max="12784" width="11" style="158" customWidth="1"/>
    <col min="12785" max="12785" width="51.42578125" style="158" customWidth="1"/>
    <col min="12786" max="12787" width="44.28515625" style="158" customWidth="1"/>
    <col min="12788" max="12788" width="3.85546875" style="158" customWidth="1"/>
    <col min="12789" max="12790" width="23.5703125" style="158" customWidth="1"/>
    <col min="12791" max="12791" width="20.5703125" style="158" customWidth="1"/>
    <col min="12792" max="12793" width="14.7109375" style="158" customWidth="1"/>
    <col min="12794" max="13039" width="9.140625" style="158"/>
    <col min="13040" max="13040" width="11" style="158" customWidth="1"/>
    <col min="13041" max="13041" width="51.42578125" style="158" customWidth="1"/>
    <col min="13042" max="13043" width="44.28515625" style="158" customWidth="1"/>
    <col min="13044" max="13044" width="3.85546875" style="158" customWidth="1"/>
    <col min="13045" max="13046" width="23.5703125" style="158" customWidth="1"/>
    <col min="13047" max="13047" width="20.5703125" style="158" customWidth="1"/>
    <col min="13048" max="13049" width="14.7109375" style="158" customWidth="1"/>
    <col min="13050" max="13295" width="9.140625" style="158"/>
    <col min="13296" max="13296" width="11" style="158" customWidth="1"/>
    <col min="13297" max="13297" width="51.42578125" style="158" customWidth="1"/>
    <col min="13298" max="13299" width="44.28515625" style="158" customWidth="1"/>
    <col min="13300" max="13300" width="3.85546875" style="158" customWidth="1"/>
    <col min="13301" max="13302" width="23.5703125" style="158" customWidth="1"/>
    <col min="13303" max="13303" width="20.5703125" style="158" customWidth="1"/>
    <col min="13304" max="13305" width="14.7109375" style="158" customWidth="1"/>
    <col min="13306" max="13551" width="9.140625" style="158"/>
    <col min="13552" max="13552" width="11" style="158" customWidth="1"/>
    <col min="13553" max="13553" width="51.42578125" style="158" customWidth="1"/>
    <col min="13554" max="13555" width="44.28515625" style="158" customWidth="1"/>
    <col min="13556" max="13556" width="3.85546875" style="158" customWidth="1"/>
    <col min="13557" max="13558" width="23.5703125" style="158" customWidth="1"/>
    <col min="13559" max="13559" width="20.5703125" style="158" customWidth="1"/>
    <col min="13560" max="13561" width="14.7109375" style="158" customWidth="1"/>
    <col min="13562" max="13807" width="9.140625" style="158"/>
    <col min="13808" max="13808" width="11" style="158" customWidth="1"/>
    <col min="13809" max="13809" width="51.42578125" style="158" customWidth="1"/>
    <col min="13810" max="13811" width="44.28515625" style="158" customWidth="1"/>
    <col min="13812" max="13812" width="3.85546875" style="158" customWidth="1"/>
    <col min="13813" max="13814" width="23.5703125" style="158" customWidth="1"/>
    <col min="13815" max="13815" width="20.5703125" style="158" customWidth="1"/>
    <col min="13816" max="13817" width="14.7109375" style="158" customWidth="1"/>
    <col min="13818" max="14063" width="9.140625" style="158"/>
    <col min="14064" max="14064" width="11" style="158" customWidth="1"/>
    <col min="14065" max="14065" width="51.42578125" style="158" customWidth="1"/>
    <col min="14066" max="14067" width="44.28515625" style="158" customWidth="1"/>
    <col min="14068" max="14068" width="3.85546875" style="158" customWidth="1"/>
    <col min="14069" max="14070" width="23.5703125" style="158" customWidth="1"/>
    <col min="14071" max="14071" width="20.5703125" style="158" customWidth="1"/>
    <col min="14072" max="14073" width="14.7109375" style="158" customWidth="1"/>
    <col min="14074" max="14319" width="9.140625" style="158"/>
    <col min="14320" max="14320" width="11" style="158" customWidth="1"/>
    <col min="14321" max="14321" width="51.42578125" style="158" customWidth="1"/>
    <col min="14322" max="14323" width="44.28515625" style="158" customWidth="1"/>
    <col min="14324" max="14324" width="3.85546875" style="158" customWidth="1"/>
    <col min="14325" max="14326" width="23.5703125" style="158" customWidth="1"/>
    <col min="14327" max="14327" width="20.5703125" style="158" customWidth="1"/>
    <col min="14328" max="14329" width="14.7109375" style="158" customWidth="1"/>
    <col min="14330" max="14575" width="9.140625" style="158"/>
    <col min="14576" max="14576" width="11" style="158" customWidth="1"/>
    <col min="14577" max="14577" width="51.42578125" style="158" customWidth="1"/>
    <col min="14578" max="14579" width="44.28515625" style="158" customWidth="1"/>
    <col min="14580" max="14580" width="3.85546875" style="158" customWidth="1"/>
    <col min="14581" max="14582" width="23.5703125" style="158" customWidth="1"/>
    <col min="14583" max="14583" width="20.5703125" style="158" customWidth="1"/>
    <col min="14584" max="14585" width="14.7109375" style="158" customWidth="1"/>
    <col min="14586" max="14831" width="9.140625" style="158"/>
    <col min="14832" max="14832" width="11" style="158" customWidth="1"/>
    <col min="14833" max="14833" width="51.42578125" style="158" customWidth="1"/>
    <col min="14834" max="14835" width="44.28515625" style="158" customWidth="1"/>
    <col min="14836" max="14836" width="3.85546875" style="158" customWidth="1"/>
    <col min="14837" max="14838" width="23.5703125" style="158" customWidth="1"/>
    <col min="14839" max="14839" width="20.5703125" style="158" customWidth="1"/>
    <col min="14840" max="14841" width="14.7109375" style="158" customWidth="1"/>
    <col min="14842" max="15087" width="9.140625" style="158"/>
    <col min="15088" max="15088" width="11" style="158" customWidth="1"/>
    <col min="15089" max="15089" width="51.42578125" style="158" customWidth="1"/>
    <col min="15090" max="15091" width="44.28515625" style="158" customWidth="1"/>
    <col min="15092" max="15092" width="3.85546875" style="158" customWidth="1"/>
    <col min="15093" max="15094" width="23.5703125" style="158" customWidth="1"/>
    <col min="15095" max="15095" width="20.5703125" style="158" customWidth="1"/>
    <col min="15096" max="15097" width="14.7109375" style="158" customWidth="1"/>
    <col min="15098" max="15343" width="9.140625" style="158"/>
    <col min="15344" max="15344" width="11" style="158" customWidth="1"/>
    <col min="15345" max="15345" width="51.42578125" style="158" customWidth="1"/>
    <col min="15346" max="15347" width="44.28515625" style="158" customWidth="1"/>
    <col min="15348" max="15348" width="3.85546875" style="158" customWidth="1"/>
    <col min="15349" max="15350" width="23.5703125" style="158" customWidth="1"/>
    <col min="15351" max="15351" width="20.5703125" style="158" customWidth="1"/>
    <col min="15352" max="15353" width="14.7109375" style="158" customWidth="1"/>
    <col min="15354" max="15599" width="9.140625" style="158"/>
    <col min="15600" max="15600" width="11" style="158" customWidth="1"/>
    <col min="15601" max="15601" width="51.42578125" style="158" customWidth="1"/>
    <col min="15602" max="15603" width="44.28515625" style="158" customWidth="1"/>
    <col min="15604" max="15604" width="3.85546875" style="158" customWidth="1"/>
    <col min="15605" max="15606" width="23.5703125" style="158" customWidth="1"/>
    <col min="15607" max="15607" width="20.5703125" style="158" customWidth="1"/>
    <col min="15608" max="15609" width="14.7109375" style="158" customWidth="1"/>
    <col min="15610" max="15855" width="9.140625" style="158"/>
    <col min="15856" max="15856" width="11" style="158" customWidth="1"/>
    <col min="15857" max="15857" width="51.42578125" style="158" customWidth="1"/>
    <col min="15858" max="15859" width="44.28515625" style="158" customWidth="1"/>
    <col min="15860" max="15860" width="3.85546875" style="158" customWidth="1"/>
    <col min="15861" max="15862" width="23.5703125" style="158" customWidth="1"/>
    <col min="15863" max="15863" width="20.5703125" style="158" customWidth="1"/>
    <col min="15864" max="15865" width="14.7109375" style="158" customWidth="1"/>
    <col min="15866" max="16111" width="9.140625" style="158"/>
    <col min="16112" max="16112" width="11" style="158" customWidth="1"/>
    <col min="16113" max="16113" width="51.42578125" style="158" customWidth="1"/>
    <col min="16114" max="16115" width="44.28515625" style="158" customWidth="1"/>
    <col min="16116" max="16116" width="3.85546875" style="158" customWidth="1"/>
    <col min="16117" max="16118" width="23.5703125" style="158" customWidth="1"/>
    <col min="16119" max="16119" width="20.5703125" style="158" customWidth="1"/>
    <col min="16120" max="16121" width="14.7109375" style="158" customWidth="1"/>
    <col min="16122" max="16384" width="9.140625" style="158"/>
  </cols>
  <sheetData>
    <row r="1" spans="1:7" s="130" customFormat="1" ht="22.5" customHeight="1" x14ac:dyDescent="0.25">
      <c r="A1" s="177" t="s">
        <v>103</v>
      </c>
      <c r="B1" s="177"/>
      <c r="C1" s="177"/>
      <c r="D1" s="177"/>
      <c r="E1" s="177"/>
      <c r="F1" s="177"/>
      <c r="G1" s="129"/>
    </row>
    <row r="2" spans="1:7" s="130" customFormat="1" ht="22.5" customHeight="1" x14ac:dyDescent="0.25">
      <c r="A2" s="177" t="s">
        <v>104</v>
      </c>
      <c r="B2" s="177"/>
      <c r="C2" s="177"/>
      <c r="D2" s="177"/>
      <c r="E2" s="177"/>
      <c r="F2" s="177"/>
      <c r="G2" s="129"/>
    </row>
    <row r="3" spans="1:7" s="130" customFormat="1" ht="22.5" customHeight="1" x14ac:dyDescent="0.25">
      <c r="A3" s="178" t="s">
        <v>1</v>
      </c>
      <c r="B3" s="178"/>
      <c r="C3" s="178"/>
      <c r="D3" s="178"/>
      <c r="E3" s="178"/>
      <c r="F3" s="178"/>
      <c r="G3" s="129"/>
    </row>
    <row r="4" spans="1:7" s="130" customFormat="1" ht="30" customHeight="1" x14ac:dyDescent="0.25">
      <c r="A4" s="131" t="s">
        <v>71</v>
      </c>
      <c r="B4" s="131" t="s">
        <v>6</v>
      </c>
      <c r="C4" s="131" t="s">
        <v>5</v>
      </c>
      <c r="D4" s="131" t="s">
        <v>15</v>
      </c>
      <c r="E4" s="131" t="s">
        <v>16</v>
      </c>
      <c r="F4" s="131" t="s">
        <v>105</v>
      </c>
      <c r="G4" s="129"/>
    </row>
    <row r="5" spans="1:7" s="137" customFormat="1" ht="23.25" x14ac:dyDescent="0.25">
      <c r="A5" s="132">
        <v>1</v>
      </c>
      <c r="B5" s="132" t="s">
        <v>106</v>
      </c>
      <c r="C5" s="133" t="s">
        <v>107</v>
      </c>
      <c r="D5" s="134">
        <v>3.0000000000000001E-3</v>
      </c>
      <c r="E5" s="135">
        <v>135.36324999000001</v>
      </c>
      <c r="F5" s="135">
        <v>9.4754275000000003</v>
      </c>
      <c r="G5" s="136"/>
    </row>
    <row r="6" spans="1:7" s="142" customFormat="1" ht="23.25" x14ac:dyDescent="0.25">
      <c r="A6" s="132">
        <v>2</v>
      </c>
      <c r="B6" s="138" t="s">
        <v>108</v>
      </c>
      <c r="C6" s="139" t="s">
        <v>109</v>
      </c>
      <c r="D6" s="140">
        <v>2851.1</v>
      </c>
      <c r="E6" s="135">
        <v>40.807507610000002</v>
      </c>
      <c r="F6" s="135">
        <v>0</v>
      </c>
      <c r="G6" s="141">
        <v>405010439</v>
      </c>
    </row>
    <row r="7" spans="1:7" s="137" customFormat="1" ht="23.25" x14ac:dyDescent="0.25">
      <c r="A7" s="132">
        <v>3</v>
      </c>
      <c r="B7" s="138" t="s">
        <v>110</v>
      </c>
      <c r="C7" s="143" t="s">
        <v>111</v>
      </c>
      <c r="D7" s="140">
        <v>215.01</v>
      </c>
      <c r="E7" s="135">
        <v>35.54477206</v>
      </c>
      <c r="F7" s="135">
        <v>1.3259362800000001</v>
      </c>
      <c r="G7" s="141">
        <v>139668092</v>
      </c>
    </row>
    <row r="8" spans="1:7" s="130" customFormat="1" ht="23.25" x14ac:dyDescent="0.25">
      <c r="A8" s="132">
        <v>4</v>
      </c>
      <c r="B8" s="138" t="s">
        <v>112</v>
      </c>
      <c r="C8" s="139" t="s">
        <v>113</v>
      </c>
      <c r="D8" s="140">
        <v>8022.24</v>
      </c>
      <c r="E8" s="135">
        <v>26.592340760000003</v>
      </c>
      <c r="F8" s="135">
        <v>0</v>
      </c>
      <c r="G8" s="141">
        <v>110951202</v>
      </c>
    </row>
    <row r="9" spans="1:7" s="130" customFormat="1" ht="23.25" x14ac:dyDescent="0.25">
      <c r="A9" s="132">
        <v>5</v>
      </c>
      <c r="B9" s="132" t="s">
        <v>114</v>
      </c>
      <c r="C9" s="143" t="s">
        <v>115</v>
      </c>
      <c r="D9" s="140">
        <v>3343.2</v>
      </c>
      <c r="E9" s="135">
        <v>22.786135940000001</v>
      </c>
      <c r="F9" s="135">
        <v>0</v>
      </c>
      <c r="G9" s="141">
        <v>106073266</v>
      </c>
    </row>
    <row r="10" spans="1:7" s="130" customFormat="1" ht="23.25" x14ac:dyDescent="0.25">
      <c r="A10" s="132">
        <v>6</v>
      </c>
      <c r="B10" s="138">
        <v>8544</v>
      </c>
      <c r="C10" s="144" t="s">
        <v>116</v>
      </c>
      <c r="D10" s="140">
        <v>7.0963600000000007</v>
      </c>
      <c r="E10" s="135">
        <v>11.313740810000001</v>
      </c>
      <c r="F10" s="135">
        <v>0.55279975999999997</v>
      </c>
      <c r="G10" s="141">
        <v>72138475</v>
      </c>
    </row>
    <row r="11" spans="1:7" s="130" customFormat="1" ht="23.25" x14ac:dyDescent="0.25">
      <c r="A11" s="132">
        <v>7</v>
      </c>
      <c r="B11" s="138">
        <v>2101</v>
      </c>
      <c r="C11" s="139" t="s">
        <v>117</v>
      </c>
      <c r="D11" s="140">
        <v>78.705119999999994</v>
      </c>
      <c r="E11" s="135">
        <v>7.9790961500000002</v>
      </c>
      <c r="F11" s="135">
        <v>0.57174572999999995</v>
      </c>
      <c r="G11" s="141">
        <v>67932948</v>
      </c>
    </row>
    <row r="12" spans="1:7" s="130" customFormat="1" ht="23.25" x14ac:dyDescent="0.25">
      <c r="A12" s="132">
        <v>8</v>
      </c>
      <c r="B12" s="132" t="s">
        <v>118</v>
      </c>
      <c r="C12" s="144" t="s">
        <v>119</v>
      </c>
      <c r="D12" s="140">
        <v>197.6</v>
      </c>
      <c r="E12" s="135">
        <v>2.8282289900000004</v>
      </c>
      <c r="F12" s="135">
        <v>0</v>
      </c>
      <c r="G12" s="141">
        <f>32532490+9177507+109326</f>
        <v>41819323</v>
      </c>
    </row>
    <row r="13" spans="1:7" s="130" customFormat="1" ht="23.25" x14ac:dyDescent="0.25">
      <c r="A13" s="132">
        <v>9</v>
      </c>
      <c r="B13" s="138">
        <v>6704</v>
      </c>
      <c r="C13" s="143" t="s">
        <v>120</v>
      </c>
      <c r="D13" s="140">
        <v>6.9140000000000007E-2</v>
      </c>
      <c r="E13" s="135">
        <v>1.4064219700000002</v>
      </c>
      <c r="F13" s="135">
        <v>0</v>
      </c>
      <c r="G13" s="141">
        <f>19339010+7468233+250</f>
        <v>26807493</v>
      </c>
    </row>
    <row r="14" spans="1:7" s="130" customFormat="1" ht="23.25" x14ac:dyDescent="0.25">
      <c r="A14" s="132">
        <v>10</v>
      </c>
      <c r="B14" s="138" t="s">
        <v>121</v>
      </c>
      <c r="C14" s="143" t="s">
        <v>122</v>
      </c>
      <c r="D14" s="140">
        <v>55.28</v>
      </c>
      <c r="E14" s="135">
        <v>1.22450353</v>
      </c>
      <c r="F14" s="135">
        <v>0</v>
      </c>
      <c r="G14" s="141"/>
    </row>
    <row r="15" spans="1:7" s="130" customFormat="1" ht="23.25" x14ac:dyDescent="0.25">
      <c r="A15" s="179" t="s">
        <v>13</v>
      </c>
      <c r="B15" s="180"/>
      <c r="C15" s="181"/>
      <c r="D15" s="145">
        <f>SUM(D5:D14)</f>
        <v>14770.303620000001</v>
      </c>
      <c r="E15" s="146">
        <f>SUM(E5:E14)</f>
        <v>285.84599781000003</v>
      </c>
      <c r="F15" s="146">
        <f>SUM(F5:F14)</f>
        <v>11.92590927</v>
      </c>
      <c r="G15" s="129"/>
    </row>
    <row r="16" spans="1:7" s="130" customFormat="1" ht="24" thickBot="1" x14ac:dyDescent="0.3">
      <c r="A16" s="182" t="s">
        <v>14</v>
      </c>
      <c r="B16" s="183"/>
      <c r="C16" s="184"/>
      <c r="D16" s="147">
        <f>D17-D15</f>
        <v>522.66699999999946</v>
      </c>
      <c r="E16" s="147">
        <f>E17-E15</f>
        <v>7.2673156999999833</v>
      </c>
      <c r="F16" s="147">
        <f>F17-F15</f>
        <v>0.17299174999999956</v>
      </c>
      <c r="G16" s="129"/>
    </row>
    <row r="17" spans="1:7" s="130" customFormat="1" ht="24" thickBot="1" x14ac:dyDescent="0.3">
      <c r="A17" s="174" t="s">
        <v>100</v>
      </c>
      <c r="B17" s="175"/>
      <c r="C17" s="176"/>
      <c r="D17" s="148">
        <f>15292970.62/1000</f>
        <v>15292.97062</v>
      </c>
      <c r="E17" s="148">
        <f>293113313.51/1000000</f>
        <v>293.11331351000001</v>
      </c>
      <c r="F17" s="148">
        <f>12098901.02/1000000</f>
        <v>12.09890102</v>
      </c>
      <c r="G17" s="149"/>
    </row>
    <row r="18" spans="1:7" s="130" customFormat="1" ht="28.5" customHeight="1" thickTop="1" x14ac:dyDescent="0.35">
      <c r="A18" s="150" t="s">
        <v>123</v>
      </c>
      <c r="B18" s="142"/>
      <c r="D18" s="151"/>
      <c r="E18" s="152"/>
      <c r="F18" s="153"/>
      <c r="G18" s="153"/>
    </row>
    <row r="19" spans="1:7" s="130" customFormat="1" ht="23.25" customHeight="1" x14ac:dyDescent="0.25">
      <c r="D19" s="154"/>
      <c r="E19" s="154"/>
      <c r="F19" s="153"/>
      <c r="G19" s="153"/>
    </row>
    <row r="20" spans="1:7" s="130" customFormat="1" ht="23.25" customHeight="1" x14ac:dyDescent="0.25">
      <c r="A20" s="130" t="s">
        <v>124</v>
      </c>
      <c r="D20" s="155"/>
      <c r="E20" s="155"/>
      <c r="F20" s="153"/>
      <c r="G20" s="153"/>
    </row>
    <row r="21" spans="1:7" s="130" customFormat="1" ht="14.25" customHeight="1" x14ac:dyDescent="0.25">
      <c r="A21" s="142"/>
      <c r="B21" s="142"/>
      <c r="D21" s="155"/>
      <c r="E21" s="155"/>
      <c r="F21" s="129"/>
      <c r="G21" s="129"/>
    </row>
    <row r="22" spans="1:7" s="130" customFormat="1" ht="14.25" customHeight="1" x14ac:dyDescent="0.25">
      <c r="A22" s="142"/>
      <c r="B22" s="142"/>
      <c r="D22" s="155"/>
      <c r="E22" s="155"/>
      <c r="F22" s="129"/>
      <c r="G22" s="129"/>
    </row>
    <row r="23" spans="1:7" s="130" customFormat="1" ht="14.25" customHeight="1" x14ac:dyDescent="0.25">
      <c r="A23" s="142"/>
      <c r="B23" s="142"/>
      <c r="D23" s="155"/>
      <c r="E23" s="156"/>
      <c r="F23" s="129"/>
      <c r="G23" s="129"/>
    </row>
    <row r="24" spans="1:7" s="130" customFormat="1" ht="18" customHeight="1" x14ac:dyDescent="0.25">
      <c r="A24" s="142"/>
      <c r="B24" s="142"/>
      <c r="F24" s="129"/>
      <c r="G24" s="129"/>
    </row>
    <row r="25" spans="1:7" s="130" customFormat="1" ht="17.25" customHeight="1" x14ac:dyDescent="0.25">
      <c r="A25" s="142"/>
      <c r="B25" s="142"/>
      <c r="F25" s="129"/>
      <c r="G25" s="129"/>
    </row>
    <row r="26" spans="1:7" s="130" customFormat="1" ht="18.75" customHeight="1" x14ac:dyDescent="0.25">
      <c r="A26" s="142"/>
      <c r="B26" s="142"/>
      <c r="F26" s="129"/>
      <c r="G26" s="129"/>
    </row>
    <row r="27" spans="1:7" s="130" customFormat="1" ht="23.25" x14ac:dyDescent="0.25">
      <c r="A27" s="142"/>
      <c r="B27" s="142"/>
      <c r="F27" s="129"/>
      <c r="G27" s="129"/>
    </row>
    <row r="28" spans="1:7" s="130" customFormat="1" ht="23.25" x14ac:dyDescent="0.25">
      <c r="A28" s="142"/>
      <c r="B28" s="142"/>
      <c r="F28" s="129"/>
      <c r="G28" s="129"/>
    </row>
    <row r="29" spans="1:7" s="130" customFormat="1" ht="23.25" x14ac:dyDescent="0.25">
      <c r="A29" s="142"/>
      <c r="B29" s="142"/>
      <c r="F29" s="129"/>
      <c r="G29" s="129"/>
    </row>
    <row r="30" spans="1:7" s="130" customFormat="1" ht="23.25" x14ac:dyDescent="0.25">
      <c r="A30" s="142"/>
      <c r="B30" s="142"/>
      <c r="F30" s="129"/>
      <c r="G30" s="129"/>
    </row>
    <row r="31" spans="1:7" s="130" customFormat="1" ht="23.25" x14ac:dyDescent="0.25">
      <c r="A31" s="142"/>
      <c r="B31" s="142"/>
      <c r="F31" s="129"/>
      <c r="G31" s="129"/>
    </row>
    <row r="32" spans="1:7" s="130" customFormat="1" ht="23.25" x14ac:dyDescent="0.25">
      <c r="A32" s="142"/>
      <c r="B32" s="142"/>
      <c r="F32" s="129"/>
      <c r="G32" s="129"/>
    </row>
    <row r="33" spans="1:7" s="130" customFormat="1" ht="23.25" x14ac:dyDescent="0.25">
      <c r="A33" s="142"/>
      <c r="B33" s="142"/>
      <c r="F33" s="129"/>
      <c r="G33" s="129"/>
    </row>
    <row r="34" spans="1:7" s="130" customFormat="1" ht="23.25" x14ac:dyDescent="0.25">
      <c r="A34" s="142"/>
      <c r="B34" s="142"/>
      <c r="F34" s="129"/>
      <c r="G34" s="129"/>
    </row>
    <row r="35" spans="1:7" s="130" customFormat="1" ht="23.25" x14ac:dyDescent="0.25">
      <c r="A35" s="142"/>
      <c r="B35" s="142"/>
      <c r="F35" s="129"/>
      <c r="G35" s="129"/>
    </row>
    <row r="36" spans="1:7" s="130" customFormat="1" ht="23.25" x14ac:dyDescent="0.25">
      <c r="A36" s="142"/>
      <c r="B36" s="142"/>
      <c r="F36" s="129"/>
      <c r="G36" s="129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ขาออก ตค.62</vt:lpstr>
      <vt:lpstr>ผด.62</vt:lpstr>
      <vt:lpstr>ขาเข้า ตค.62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2019-11-04T02:55:27Z</dcterms:created>
  <dcterms:modified xsi:type="dcterms:W3CDTF">2019-11-07T02:55:12Z</dcterms:modified>
</cp:coreProperties>
</file>